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enkovní prky - tech..." sheetId="2" r:id="rId2"/>
    <sheet name="02 - Venkovní prvky - sta..." sheetId="3" r:id="rId3"/>
    <sheet name="03 - Vnitřní technologie PZS" sheetId="4" r:id="rId4"/>
    <sheet name="01 - Venkovní prky - tech..._01" sheetId="5" r:id="rId5"/>
    <sheet name="02 - Venkovní prvky - sta..._01" sheetId="6" r:id="rId6"/>
    <sheet name="03 - Vnitřní technologie PZS_01" sheetId="7" r:id="rId7"/>
    <sheet name="PS 01 - PZS km 88,540" sheetId="8" r:id="rId8"/>
    <sheet name="PS 02 - PZS km 122,412" sheetId="9" r:id="rId9"/>
    <sheet name="Pokyny pro vyplnění" sheetId="10" r:id="rId10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'01 - Venkovní prky - tech...'!$C$85:$K$118</definedName>
    <definedName name="_xlnm.Print_Area" localSheetId="1">'01 - Venkovní prky - tech...'!$C$4:$J$41,'01 - Venkovní prky - tech...'!$C$47:$J$65,'01 - Venkovní prky - tech...'!$C$71:$K$118</definedName>
    <definedName name="_xlnm.Print_Titles" localSheetId="1">'01 - Venkovní prky - tech...'!$85:$85</definedName>
    <definedName name="_xlnm._FilterDatabase" localSheetId="2" hidden="1">'02 - Venkovní prvky - sta...'!$C$84:$K$134</definedName>
    <definedName name="_xlnm.Print_Area" localSheetId="2">'02 - Venkovní prvky - sta...'!$C$4:$J$41,'02 - Venkovní prvky - sta...'!$C$47:$J$64,'02 - Venkovní prvky - sta...'!$C$70:$K$134</definedName>
    <definedName name="_xlnm.Print_Titles" localSheetId="2">'02 - Venkovní prvky - sta...'!$84:$84</definedName>
    <definedName name="_xlnm._FilterDatabase" localSheetId="3" hidden="1">'03 - Vnitřní technologie PZS'!$C$85:$K$120</definedName>
    <definedName name="_xlnm.Print_Area" localSheetId="3">'03 - Vnitřní technologie PZS'!$C$4:$J$41,'03 - Vnitřní technologie PZS'!$C$47:$J$65,'03 - Vnitřní technologie PZS'!$C$71:$K$120</definedName>
    <definedName name="_xlnm.Print_Titles" localSheetId="3">'03 - Vnitřní technologie PZS'!$85:$85</definedName>
    <definedName name="_xlnm._FilterDatabase" localSheetId="4" hidden="1">'01 - Venkovní prky - tech..._01'!$C$85:$K$114</definedName>
    <definedName name="_xlnm.Print_Area" localSheetId="4">'01 - Venkovní prky - tech..._01'!$C$4:$J$41,'01 - Venkovní prky - tech..._01'!$C$47:$J$65,'01 - Venkovní prky - tech..._01'!$C$71:$K$114</definedName>
    <definedName name="_xlnm.Print_Titles" localSheetId="4">'01 - Venkovní prky - tech..._01'!$85:$85</definedName>
    <definedName name="_xlnm._FilterDatabase" localSheetId="5" hidden="1">'02 - Venkovní prvky - sta..._01'!$C$84:$K$134</definedName>
    <definedName name="_xlnm.Print_Area" localSheetId="5">'02 - Venkovní prvky - sta..._01'!$C$4:$J$41,'02 - Venkovní prvky - sta..._01'!$C$47:$J$64,'02 - Venkovní prvky - sta..._01'!$C$70:$K$134</definedName>
    <definedName name="_xlnm.Print_Titles" localSheetId="5">'02 - Venkovní prvky - sta..._01'!$84:$84</definedName>
    <definedName name="_xlnm._FilterDatabase" localSheetId="6" hidden="1">'03 - Vnitřní technologie PZS_01'!$C$85:$K$125</definedName>
    <definedName name="_xlnm.Print_Area" localSheetId="6">'03 - Vnitřní technologie PZS_01'!$C$4:$J$41,'03 - Vnitřní technologie PZS_01'!$C$47:$J$65,'03 - Vnitřní technologie PZS_01'!$C$71:$K$125</definedName>
    <definedName name="_xlnm.Print_Titles" localSheetId="6">'03 - Vnitřní technologie PZS_01'!$85:$85</definedName>
    <definedName name="_xlnm._FilterDatabase" localSheetId="7" hidden="1">'PS 01 - PZS km 88,540'!$C$85:$K$92</definedName>
    <definedName name="_xlnm.Print_Area" localSheetId="7">'PS 01 - PZS km 88,540'!$C$4:$J$41,'PS 01 - PZS km 88,540'!$C$47:$J$65,'PS 01 - PZS km 88,540'!$C$71:$K$92</definedName>
    <definedName name="_xlnm.Print_Titles" localSheetId="7">'PS 01 - PZS km 88,540'!$85:$85</definedName>
    <definedName name="_xlnm._FilterDatabase" localSheetId="8" hidden="1">'PS 02 - PZS km 122,412'!$C$85:$K$92</definedName>
    <definedName name="_xlnm.Print_Area" localSheetId="8">'PS 02 - PZS km 122,412'!$C$4:$J$41,'PS 02 - PZS km 122,412'!$C$47:$J$65,'PS 02 - PZS km 122,412'!$C$71:$K$92</definedName>
    <definedName name="_xlnm.Print_Titles" localSheetId="8">'PS 02 - PZS km 122,412'!$85:$85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9"/>
  <c r="J38"/>
  <c i="1" r="AY65"/>
  <c i="9" r="J37"/>
  <c i="1" r="AX65"/>
  <c i="9"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59"/>
  <c r="J25"/>
  <c r="J23"/>
  <c r="E23"/>
  <c r="J82"/>
  <c r="J22"/>
  <c r="J20"/>
  <c r="E20"/>
  <c r="F83"/>
  <c r="J19"/>
  <c r="J17"/>
  <c r="E17"/>
  <c r="F82"/>
  <c r="J16"/>
  <c r="J14"/>
  <c r="J56"/>
  <c r="E7"/>
  <c r="E74"/>
  <c i="8" r="J39"/>
  <c r="J38"/>
  <c i="1" r="AY64"/>
  <c i="8" r="J37"/>
  <c i="1" r="AX64"/>
  <c i="8"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59"/>
  <c r="J25"/>
  <c r="J23"/>
  <c r="E23"/>
  <c r="J58"/>
  <c r="J22"/>
  <c r="J20"/>
  <c r="E20"/>
  <c r="F83"/>
  <c r="J19"/>
  <c r="J17"/>
  <c r="E17"/>
  <c r="F58"/>
  <c r="J16"/>
  <c r="J14"/>
  <c r="J80"/>
  <c r="E7"/>
  <c r="E74"/>
  <c i="7" r="J39"/>
  <c r="J38"/>
  <c i="1" r="AY62"/>
  <c i="7" r="J37"/>
  <c i="1" r="AX62"/>
  <c i="7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82"/>
  <c r="J22"/>
  <c r="J20"/>
  <c r="E20"/>
  <c r="F83"/>
  <c r="J19"/>
  <c r="J17"/>
  <c r="E17"/>
  <c r="F82"/>
  <c r="J16"/>
  <c r="J14"/>
  <c r="J56"/>
  <c r="E7"/>
  <c r="E50"/>
  <c i="6" r="J39"/>
  <c r="J38"/>
  <c i="1" r="AY61"/>
  <c i="6" r="J37"/>
  <c i="1" r="AX61"/>
  <c i="6" r="BI133"/>
  <c r="BH133"/>
  <c r="BG133"/>
  <c r="BF133"/>
  <c r="T133"/>
  <c r="R133"/>
  <c r="P133"/>
  <c r="BI131"/>
  <c r="BH131"/>
  <c r="BG131"/>
  <c r="BF131"/>
  <c r="T131"/>
  <c r="R131"/>
  <c r="P131"/>
  <c r="BI125"/>
  <c r="BH125"/>
  <c r="BG125"/>
  <c r="BF125"/>
  <c r="T125"/>
  <c r="R125"/>
  <c r="P125"/>
  <c r="BI120"/>
  <c r="BH120"/>
  <c r="BG120"/>
  <c r="BF120"/>
  <c r="T120"/>
  <c r="R120"/>
  <c r="P120"/>
  <c r="BI118"/>
  <c r="BH118"/>
  <c r="BG118"/>
  <c r="BF118"/>
  <c r="T118"/>
  <c r="R118"/>
  <c r="P118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88"/>
  <c r="BH88"/>
  <c r="BG88"/>
  <c r="BF88"/>
  <c r="T88"/>
  <c r="R88"/>
  <c r="P88"/>
  <c r="BI86"/>
  <c r="BH86"/>
  <c r="BG86"/>
  <c r="BF86"/>
  <c r="T86"/>
  <c r="R86"/>
  <c r="P86"/>
  <c r="F79"/>
  <c r="E77"/>
  <c r="F56"/>
  <c r="E54"/>
  <c r="J26"/>
  <c r="E26"/>
  <c r="J82"/>
  <c r="J25"/>
  <c r="J23"/>
  <c r="E23"/>
  <c r="J81"/>
  <c r="J22"/>
  <c r="J20"/>
  <c r="E20"/>
  <c r="F82"/>
  <c r="J19"/>
  <c r="J17"/>
  <c r="E17"/>
  <c r="F58"/>
  <c r="J16"/>
  <c r="J14"/>
  <c r="J79"/>
  <c r="E7"/>
  <c r="E73"/>
  <c i="5" r="J39"/>
  <c r="J38"/>
  <c i="1" r="AY60"/>
  <c i="5" r="J37"/>
  <c i="1" r="AX60"/>
  <c i="5"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58"/>
  <c r="J22"/>
  <c r="J20"/>
  <c r="E20"/>
  <c r="F59"/>
  <c r="J19"/>
  <c r="J17"/>
  <c r="E17"/>
  <c r="F82"/>
  <c r="J16"/>
  <c r="J14"/>
  <c r="J80"/>
  <c r="E7"/>
  <c r="E74"/>
  <c i="4" r="J39"/>
  <c r="J38"/>
  <c i="1" r="AY58"/>
  <c i="4" r="J37"/>
  <c i="1" r="AX58"/>
  <c i="4"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82"/>
  <c r="J22"/>
  <c r="J20"/>
  <c r="E20"/>
  <c r="F59"/>
  <c r="J19"/>
  <c r="J17"/>
  <c r="E17"/>
  <c r="F82"/>
  <c r="J16"/>
  <c r="J14"/>
  <c r="J80"/>
  <c r="E7"/>
  <c r="E50"/>
  <c i="3" r="J39"/>
  <c r="J38"/>
  <c i="1" r="AY57"/>
  <c i="3" r="J37"/>
  <c i="1" r="AX57"/>
  <c i="3" r="BI133"/>
  <c r="BH133"/>
  <c r="BG133"/>
  <c r="BF133"/>
  <c r="T133"/>
  <c r="R133"/>
  <c r="P133"/>
  <c r="BI131"/>
  <c r="BH131"/>
  <c r="BG131"/>
  <c r="BF131"/>
  <c r="T131"/>
  <c r="R131"/>
  <c r="P131"/>
  <c r="BI125"/>
  <c r="BH125"/>
  <c r="BG125"/>
  <c r="BF125"/>
  <c r="T125"/>
  <c r="R125"/>
  <c r="P125"/>
  <c r="BI120"/>
  <c r="BH120"/>
  <c r="BG120"/>
  <c r="BF120"/>
  <c r="T120"/>
  <c r="R120"/>
  <c r="P120"/>
  <c r="BI118"/>
  <c r="BH118"/>
  <c r="BG118"/>
  <c r="BF118"/>
  <c r="T118"/>
  <c r="R118"/>
  <c r="P118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88"/>
  <c r="BH88"/>
  <c r="BG88"/>
  <c r="BF88"/>
  <c r="T88"/>
  <c r="R88"/>
  <c r="P88"/>
  <c r="BI86"/>
  <c r="BH86"/>
  <c r="BG86"/>
  <c r="BF86"/>
  <c r="T86"/>
  <c r="R86"/>
  <c r="P86"/>
  <c r="F79"/>
  <c r="E77"/>
  <c r="F56"/>
  <c r="E54"/>
  <c r="J26"/>
  <c r="E26"/>
  <c r="J82"/>
  <c r="J25"/>
  <c r="J23"/>
  <c r="E23"/>
  <c r="J58"/>
  <c r="J22"/>
  <c r="J20"/>
  <c r="E20"/>
  <c r="F82"/>
  <c r="J19"/>
  <c r="J17"/>
  <c r="E17"/>
  <c r="F81"/>
  <c r="J16"/>
  <c r="J14"/>
  <c r="J56"/>
  <c r="E7"/>
  <c r="E50"/>
  <c i="2" r="J39"/>
  <c r="J38"/>
  <c i="1" r="AY56"/>
  <c i="2" r="J37"/>
  <c i="1" r="AX56"/>
  <c i="2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59"/>
  <c r="J25"/>
  <c r="J23"/>
  <c r="E23"/>
  <c r="J58"/>
  <c r="J22"/>
  <c r="J20"/>
  <c r="E20"/>
  <c r="F83"/>
  <c r="J19"/>
  <c r="J17"/>
  <c r="E17"/>
  <c r="F82"/>
  <c r="J16"/>
  <c r="J14"/>
  <c r="J80"/>
  <c r="E7"/>
  <c r="E50"/>
  <c i="1" r="L50"/>
  <c r="AM50"/>
  <c r="AM49"/>
  <c r="L49"/>
  <c r="AM47"/>
  <c r="L47"/>
  <c r="L45"/>
  <c r="L44"/>
  <c i="2" r="BK102"/>
  <c r="BK115"/>
  <c r="J102"/>
  <c r="BK91"/>
  <c r="J90"/>
  <c i="3" r="BK98"/>
  <c r="BK120"/>
  <c r="BK112"/>
  <c i="4" r="BK92"/>
  <c r="J117"/>
  <c r="J101"/>
  <c r="J108"/>
  <c i="5" r="J103"/>
  <c r="J111"/>
  <c r="J88"/>
  <c r="J100"/>
  <c i="6" r="J110"/>
  <c r="J94"/>
  <c i="7" r="J115"/>
  <c r="BK123"/>
  <c r="BK108"/>
  <c r="BK107"/>
  <c r="J91"/>
  <c r="BK99"/>
  <c i="8" r="J89"/>
  <c i="2" r="BK110"/>
  <c r="BK100"/>
  <c r="J115"/>
  <c r="J103"/>
  <c r="J93"/>
  <c i="3" r="BK110"/>
  <c r="J96"/>
  <c r="J118"/>
  <c i="4" r="BK88"/>
  <c r="J120"/>
  <c r="BK112"/>
  <c r="J94"/>
  <c r="BK101"/>
  <c r="J89"/>
  <c i="5" r="BK95"/>
  <c r="BK98"/>
  <c r="BK103"/>
  <c i="6" r="J112"/>
  <c r="J118"/>
  <c i="7" r="BK112"/>
  <c r="BK97"/>
  <c r="BK113"/>
  <c r="J121"/>
  <c r="J99"/>
  <c r="J112"/>
  <c i="8" r="J88"/>
  <c i="2" r="BK105"/>
  <c r="BK118"/>
  <c r="J116"/>
  <c r="J101"/>
  <c r="J91"/>
  <c i="3" r="BK118"/>
  <c r="J112"/>
  <c i="4" r="BK113"/>
  <c r="BK91"/>
  <c r="BK118"/>
  <c r="BK100"/>
  <c r="BK89"/>
  <c i="5" r="J102"/>
  <c r="BK106"/>
  <c r="BK110"/>
  <c r="BK88"/>
  <c i="6" r="J133"/>
  <c r="J98"/>
  <c i="7" r="BK104"/>
  <c r="BK115"/>
  <c r="BK88"/>
  <c r="J114"/>
  <c r="BK94"/>
  <c r="BK100"/>
  <c i="8" r="BK88"/>
  <c i="9" r="J88"/>
  <c i="1" r="AS63"/>
  <c i="3" r="BK96"/>
  <c i="4" r="J106"/>
  <c r="J114"/>
  <c r="BK114"/>
  <c r="BK98"/>
  <c r="BK102"/>
  <c i="5" r="J96"/>
  <c r="BK96"/>
  <c r="J106"/>
  <c i="6" r="BK118"/>
  <c r="J131"/>
  <c r="J86"/>
  <c i="7" r="BK95"/>
  <c r="BK114"/>
  <c r="J113"/>
  <c r="BK101"/>
  <c r="J118"/>
  <c i="8" r="J91"/>
  <c i="9" r="BK91"/>
  <c i="2" r="J104"/>
  <c r="BK116"/>
  <c r="J111"/>
  <c r="BK97"/>
  <c i="1" r="AS59"/>
  <c i="3" r="BK94"/>
  <c i="4" r="J111"/>
  <c r="J119"/>
  <c r="J102"/>
  <c r="J110"/>
  <c r="J100"/>
  <c r="J96"/>
  <c i="5" r="BK112"/>
  <c r="BK102"/>
  <c r="BK99"/>
  <c i="6" r="J106"/>
  <c r="BK125"/>
  <c i="7" r="J120"/>
  <c r="BK121"/>
  <c r="J124"/>
  <c r="J106"/>
  <c r="BK92"/>
  <c i="8" r="J92"/>
  <c i="2" r="J107"/>
  <c r="BK90"/>
  <c r="BK114"/>
  <c r="BK106"/>
  <c r="BK88"/>
  <c i="3" r="J133"/>
  <c r="BK133"/>
  <c r="BK106"/>
  <c i="4" r="BK110"/>
  <c r="BK120"/>
  <c r="J116"/>
  <c r="BK95"/>
  <c r="J91"/>
  <c i="5" r="J107"/>
  <c r="BK114"/>
  <c r="BK93"/>
  <c r="J98"/>
  <c i="6" r="BK94"/>
  <c r="BK106"/>
  <c i="7" r="J107"/>
  <c r="J94"/>
  <c r="BK89"/>
  <c r="J100"/>
  <c r="J119"/>
  <c r="J90"/>
  <c i="8" r="BK92"/>
  <c i="2" r="J97"/>
  <c r="BK107"/>
  <c r="J99"/>
  <c r="BK93"/>
  <c i="3" r="BK131"/>
  <c r="J86"/>
  <c r="J88"/>
  <c i="4" r="J98"/>
  <c r="BK103"/>
  <c r="BK108"/>
  <c r="J88"/>
  <c i="5" r="J93"/>
  <c r="J90"/>
  <c r="BK91"/>
  <c i="6" r="BK120"/>
  <c r="J88"/>
  <c r="BK96"/>
  <c i="7" r="BK117"/>
  <c r="J122"/>
  <c r="J116"/>
  <c r="J95"/>
  <c r="J123"/>
  <c r="J88"/>
  <c i="9" r="BK92"/>
  <c r="BK89"/>
  <c i="2" r="BK101"/>
  <c r="J114"/>
  <c r="J100"/>
  <c r="J89"/>
  <c i="3" r="J110"/>
  <c r="J131"/>
  <c i="4" r="BK115"/>
  <c r="BK105"/>
  <c r="J118"/>
  <c r="BK96"/>
  <c r="J99"/>
  <c r="BK94"/>
  <c i="5" r="BK100"/>
  <c r="J89"/>
  <c i="6" r="BK133"/>
  <c r="BK86"/>
  <c r="BK110"/>
  <c i="7" r="BK105"/>
  <c r="BK102"/>
  <c r="J102"/>
  <c r="BK98"/>
  <c i="9" r="J89"/>
  <c i="2" r="BK98"/>
  <c r="BK117"/>
  <c r="J110"/>
  <c r="J98"/>
  <c r="BK89"/>
  <c i="3" r="J98"/>
  <c r="BK100"/>
  <c i="4" r="BK104"/>
  <c r="BK117"/>
  <c r="BK97"/>
  <c r="BK111"/>
  <c i="5" r="BK111"/>
  <c r="BK90"/>
  <c r="J99"/>
  <c r="BK101"/>
  <c i="6" r="J125"/>
  <c r="J120"/>
  <c i="7" r="BK124"/>
  <c r="J101"/>
  <c r="J104"/>
  <c r="BK118"/>
  <c r="J97"/>
  <c r="J110"/>
  <c i="8" r="BK89"/>
  <c i="9" r="BK88"/>
  <c i="2" r="BK99"/>
  <c r="J117"/>
  <c r="J105"/>
  <c r="J95"/>
  <c r="J88"/>
  <c i="3" r="BK125"/>
  <c r="J106"/>
  <c i="4" r="J112"/>
  <c r="BK90"/>
  <c r="J115"/>
  <c r="J113"/>
  <c r="J90"/>
  <c i="5" r="J101"/>
  <c r="BK107"/>
  <c r="J113"/>
  <c i="6" r="BK131"/>
  <c r="BK98"/>
  <c r="J100"/>
  <c i="7" r="J98"/>
  <c r="BK120"/>
  <c r="BK119"/>
  <c r="J103"/>
  <c r="BK90"/>
  <c r="BK106"/>
  <c i="9" r="J92"/>
  <c i="2" r="J106"/>
  <c i="1" r="AS55"/>
  <c i="3" r="BK88"/>
  <c r="J94"/>
  <c r="J100"/>
  <c i="4" r="J105"/>
  <c r="J104"/>
  <c r="BK116"/>
  <c r="BK99"/>
  <c r="BK106"/>
  <c r="J97"/>
  <c i="5" r="BK113"/>
  <c r="J91"/>
  <c r="J112"/>
  <c r="J95"/>
  <c i="6" r="J96"/>
  <c r="BK88"/>
  <c i="7" r="BK103"/>
  <c r="J117"/>
  <c r="J108"/>
  <c r="BK96"/>
  <c r="J105"/>
  <c i="9" r="J91"/>
  <c i="2" r="BK103"/>
  <c r="J118"/>
  <c r="BK111"/>
  <c r="BK104"/>
  <c r="BK95"/>
  <c i="3" r="J120"/>
  <c r="J125"/>
  <c r="BK86"/>
  <c i="4" r="J95"/>
  <c r="BK119"/>
  <c r="J103"/>
  <c r="J92"/>
  <c i="5" r="J114"/>
  <c r="J97"/>
  <c r="J110"/>
  <c r="BK89"/>
  <c r="BK97"/>
  <c i="6" r="BK100"/>
  <c r="BK112"/>
  <c i="7" r="BK116"/>
  <c r="J96"/>
  <c r="BK91"/>
  <c r="BK122"/>
  <c r="BK110"/>
  <c r="J89"/>
  <c r="J92"/>
  <c i="8" r="BK91"/>
  <c i="2" l="1" r="R87"/>
  <c r="R86"/>
  <c i="3" r="BK85"/>
  <c r="J85"/>
  <c r="R85"/>
  <c i="4" r="BK87"/>
  <c r="J87"/>
  <c r="J64"/>
  <c r="T87"/>
  <c r="T86"/>
  <c i="5" r="BK87"/>
  <c r="BK86"/>
  <c r="J86"/>
  <c r="T87"/>
  <c r="T86"/>
  <c i="6" r="BK85"/>
  <c r="J85"/>
  <c r="J63"/>
  <c r="T85"/>
  <c i="7" r="R87"/>
  <c r="R86"/>
  <c i="8" r="P87"/>
  <c r="P86"/>
  <c i="1" r="AU64"/>
  <c i="2" r="P87"/>
  <c r="P86"/>
  <c i="1" r="AU56"/>
  <c i="3" r="T85"/>
  <c i="4" r="R87"/>
  <c r="R86"/>
  <c i="5" r="P87"/>
  <c r="P86"/>
  <c i="1" r="AU60"/>
  <c i="6" r="P85"/>
  <c i="1" r="AU61"/>
  <c i="7" r="BK87"/>
  <c r="J87"/>
  <c r="J64"/>
  <c r="P87"/>
  <c r="P86"/>
  <c i="1" r="AU62"/>
  <c i="8" r="R87"/>
  <c r="R86"/>
  <c i="2" r="BK87"/>
  <c r="J87"/>
  <c r="J64"/>
  <c r="T87"/>
  <c r="T86"/>
  <c i="3" r="P85"/>
  <c i="1" r="AU57"/>
  <c i="4" r="P87"/>
  <c r="P86"/>
  <c i="1" r="AU58"/>
  <c i="5" r="R87"/>
  <c r="R86"/>
  <c i="6" r="R85"/>
  <c i="7" r="T87"/>
  <c r="T86"/>
  <c i="8" r="BK87"/>
  <c r="J87"/>
  <c r="J64"/>
  <c r="T87"/>
  <c r="T86"/>
  <c i="9" r="BK87"/>
  <c r="J87"/>
  <c r="J64"/>
  <c r="P87"/>
  <c r="P86"/>
  <c i="1" r="AU65"/>
  <c i="9" r="R87"/>
  <c r="R86"/>
  <c r="T87"/>
  <c r="T86"/>
  <c r="E50"/>
  <c r="F58"/>
  <c r="F59"/>
  <c r="J80"/>
  <c r="BE89"/>
  <c r="BE92"/>
  <c r="J83"/>
  <c r="BE88"/>
  <c r="J58"/>
  <c r="BE91"/>
  <c i="8" r="J56"/>
  <c r="F59"/>
  <c r="F82"/>
  <c r="J83"/>
  <c r="BE89"/>
  <c r="BE92"/>
  <c i="7" r="BK86"/>
  <c r="J86"/>
  <c i="8" r="J82"/>
  <c r="E50"/>
  <c r="BE88"/>
  <c r="BE91"/>
  <c i="7" r="F59"/>
  <c r="J80"/>
  <c r="BE91"/>
  <c r="BE96"/>
  <c r="BE100"/>
  <c r="BE101"/>
  <c r="BE102"/>
  <c r="BE107"/>
  <c r="BE112"/>
  <c r="BE114"/>
  <c r="BE115"/>
  <c r="BE121"/>
  <c r="BE124"/>
  <c r="F58"/>
  <c r="E74"/>
  <c r="BE97"/>
  <c r="BE104"/>
  <c r="BE108"/>
  <c r="BE110"/>
  <c r="BE116"/>
  <c r="BE117"/>
  <c r="BE119"/>
  <c r="BE120"/>
  <c r="BE123"/>
  <c r="J59"/>
  <c r="BE92"/>
  <c r="BE94"/>
  <c r="BE95"/>
  <c r="BE103"/>
  <c r="BE105"/>
  <c r="BE106"/>
  <c r="J58"/>
  <c r="BE88"/>
  <c r="BE89"/>
  <c r="BE90"/>
  <c r="BE98"/>
  <c r="BE99"/>
  <c r="BE113"/>
  <c r="BE118"/>
  <c r="BE122"/>
  <c i="5" r="J63"/>
  <c r="J87"/>
  <c r="J64"/>
  <c i="6" r="E50"/>
  <c r="F59"/>
  <c r="J59"/>
  <c r="F81"/>
  <c r="BE94"/>
  <c r="BE112"/>
  <c r="BE120"/>
  <c r="BE133"/>
  <c r="J56"/>
  <c r="J58"/>
  <c r="BE86"/>
  <c r="BE88"/>
  <c r="BE96"/>
  <c r="BE98"/>
  <c r="BE100"/>
  <c r="BE106"/>
  <c r="BE110"/>
  <c r="BE118"/>
  <c r="BE125"/>
  <c r="BE131"/>
  <c i="5" r="E50"/>
  <c r="J56"/>
  <c r="J59"/>
  <c r="J82"/>
  <c r="BE89"/>
  <c r="BE90"/>
  <c r="BE91"/>
  <c r="BE93"/>
  <c r="BE96"/>
  <c r="BE98"/>
  <c r="BE102"/>
  <c r="BE111"/>
  <c r="BE113"/>
  <c r="BE114"/>
  <c r="F58"/>
  <c r="F83"/>
  <c r="BE88"/>
  <c r="BE95"/>
  <c r="BE97"/>
  <c r="BE101"/>
  <c r="BE103"/>
  <c r="BE107"/>
  <c r="BE112"/>
  <c r="BE99"/>
  <c r="BE100"/>
  <c r="BE106"/>
  <c r="BE110"/>
  <c i="4" r="F58"/>
  <c r="J58"/>
  <c r="F83"/>
  <c r="BE90"/>
  <c r="BE91"/>
  <c r="BE92"/>
  <c r="BE94"/>
  <c r="BE97"/>
  <c r="BE100"/>
  <c r="BE101"/>
  <c r="BE102"/>
  <c r="BE103"/>
  <c r="BE104"/>
  <c i="3" r="J63"/>
  <c i="4" r="J56"/>
  <c r="J59"/>
  <c r="E74"/>
  <c r="BE88"/>
  <c r="BE95"/>
  <c r="BE96"/>
  <c r="BE98"/>
  <c r="BE99"/>
  <c r="BE105"/>
  <c r="BE111"/>
  <c r="BE114"/>
  <c r="BE115"/>
  <c r="BE116"/>
  <c r="BE117"/>
  <c r="BE118"/>
  <c r="BE119"/>
  <c r="BE120"/>
  <c r="BE106"/>
  <c r="BE108"/>
  <c r="BE110"/>
  <c r="BE112"/>
  <c r="BE113"/>
  <c r="BE89"/>
  <c i="3" r="F59"/>
  <c r="J81"/>
  <c r="BE96"/>
  <c r="F58"/>
  <c r="J59"/>
  <c r="J79"/>
  <c r="BE120"/>
  <c r="BE125"/>
  <c r="E73"/>
  <c r="BE86"/>
  <c r="BE94"/>
  <c r="BE98"/>
  <c r="BE106"/>
  <c r="BE112"/>
  <c r="BE118"/>
  <c r="BE133"/>
  <c r="BE88"/>
  <c r="BE100"/>
  <c r="BE110"/>
  <c r="BE131"/>
  <c i="2" r="F58"/>
  <c r="F59"/>
  <c r="J82"/>
  <c r="J56"/>
  <c r="E74"/>
  <c r="J83"/>
  <c r="BE88"/>
  <c r="BE89"/>
  <c r="BE90"/>
  <c r="BE93"/>
  <c r="BE97"/>
  <c r="BE98"/>
  <c r="BE101"/>
  <c r="BE103"/>
  <c r="BE105"/>
  <c r="BE107"/>
  <c r="BE111"/>
  <c r="BE114"/>
  <c r="BE115"/>
  <c r="BE116"/>
  <c r="BE117"/>
  <c r="BE118"/>
  <c r="BE91"/>
  <c r="BE95"/>
  <c r="BE99"/>
  <c r="BE100"/>
  <c r="BE102"/>
  <c r="BE104"/>
  <c r="BE106"/>
  <c r="BE110"/>
  <c r="F37"/>
  <c i="1" r="BB56"/>
  <c i="4" r="F38"/>
  <c i="1" r="BC58"/>
  <c i="8" r="F39"/>
  <c i="1" r="BD64"/>
  <c i="8" r="F38"/>
  <c i="1" r="BC64"/>
  <c i="3" r="J32"/>
  <c i="5" r="J32"/>
  <c i="1" r="AS54"/>
  <c i="4" r="F36"/>
  <c i="1" r="BA58"/>
  <c i="5" r="F36"/>
  <c i="1" r="BA60"/>
  <c i="7" r="F39"/>
  <c i="1" r="BD62"/>
  <c i="5" r="F37"/>
  <c i="1" r="BB60"/>
  <c i="8" r="F37"/>
  <c i="1" r="BB64"/>
  <c i="8" r="F36"/>
  <c i="1" r="BA64"/>
  <c i="2" r="F39"/>
  <c i="1" r="BD56"/>
  <c i="5" r="F39"/>
  <c i="1" r="BD60"/>
  <c i="9" r="F39"/>
  <c i="1" r="BD65"/>
  <c i="2" r="F36"/>
  <c i="1" r="BA56"/>
  <c i="5" r="F38"/>
  <c i="1" r="BC60"/>
  <c i="7" r="F36"/>
  <c i="1" r="BA62"/>
  <c i="3" r="J36"/>
  <c i="1" r="AW57"/>
  <c i="6" r="F36"/>
  <c i="1" r="BA61"/>
  <c i="9" r="F37"/>
  <c i="1" r="BB65"/>
  <c i="3" r="F39"/>
  <c i="1" r="BD57"/>
  <c i="5" r="J36"/>
  <c i="1" r="AW60"/>
  <c i="7" r="J36"/>
  <c i="1" r="AW62"/>
  <c i="7" r="J32"/>
  <c i="9" r="F38"/>
  <c i="1" r="BC65"/>
  <c i="3" r="F36"/>
  <c i="1" r="BA57"/>
  <c i="4" r="F39"/>
  <c i="1" r="BD58"/>
  <c i="6" r="J32"/>
  <c i="7" r="F38"/>
  <c i="1" r="BC62"/>
  <c i="3" r="F37"/>
  <c i="1" r="BB57"/>
  <c i="6" r="F38"/>
  <c i="1" r="BC61"/>
  <c i="8" r="J36"/>
  <c i="1" r="AW64"/>
  <c i="9" r="F36"/>
  <c i="1" r="BA65"/>
  <c i="2" r="J36"/>
  <c i="1" r="AW56"/>
  <c i="4" r="F37"/>
  <c i="1" r="BB58"/>
  <c i="7" r="F37"/>
  <c i="1" r="BB62"/>
  <c i="2" r="F38"/>
  <c i="1" r="BC56"/>
  <c i="4" r="J36"/>
  <c i="1" r="AW58"/>
  <c i="6" r="F37"/>
  <c i="1" r="BB61"/>
  <c i="9" r="J36"/>
  <c i="1" r="AW65"/>
  <c i="3" r="F38"/>
  <c i="1" r="BC57"/>
  <c i="6" r="J36"/>
  <c i="1" r="AW61"/>
  <c i="6" r="F39"/>
  <c i="1" r="BD61"/>
  <c l="1" r="AG57"/>
  <c r="AG60"/>
  <c i="2" r="BK86"/>
  <c r="J86"/>
  <c i="4" r="BK86"/>
  <c r="J86"/>
  <c r="J63"/>
  <c i="8" r="BK86"/>
  <c r="J86"/>
  <c r="J63"/>
  <c i="9" r="BK86"/>
  <c r="J86"/>
  <c i="1" r="AG62"/>
  <c i="7" r="J63"/>
  <c i="1" r="AG61"/>
  <c i="9" r="J32"/>
  <c i="1" r="AG65"/>
  <c r="AU59"/>
  <c r="BB55"/>
  <c r="BA55"/>
  <c i="6" r="J35"/>
  <c i="1" r="AV61"/>
  <c r="AT61"/>
  <c r="AN61"/>
  <c r="AG59"/>
  <c r="BC63"/>
  <c r="AY63"/>
  <c r="AU55"/>
  <c r="BD55"/>
  <c i="4" r="J35"/>
  <c i="1" r="AV58"/>
  <c r="AT58"/>
  <c r="BA59"/>
  <c r="AW59"/>
  <c i="8" r="J35"/>
  <c i="1" r="AV64"/>
  <c r="AT64"/>
  <c i="2" r="F35"/>
  <c i="1" r="AZ56"/>
  <c i="5" r="J35"/>
  <c i="1" r="AV60"/>
  <c r="AT60"/>
  <c r="AN60"/>
  <c i="8" r="F35"/>
  <c i="1" r="AZ64"/>
  <c r="BA63"/>
  <c r="AW63"/>
  <c i="2" r="J35"/>
  <c i="1" r="AV56"/>
  <c r="AT56"/>
  <c r="BC55"/>
  <c r="AY55"/>
  <c r="BD59"/>
  <c r="BB59"/>
  <c r="AX59"/>
  <c i="2" r="J32"/>
  <c i="1" r="AG56"/>
  <c r="AU63"/>
  <c i="3" r="F35"/>
  <c i="1" r="AZ57"/>
  <c i="7" r="J35"/>
  <c i="1" r="AV62"/>
  <c r="AT62"/>
  <c r="AN62"/>
  <c i="9" r="F35"/>
  <c i="1" r="AZ65"/>
  <c i="3" r="J35"/>
  <c i="1" r="AV57"/>
  <c r="AT57"/>
  <c r="AN57"/>
  <c i="5" r="F35"/>
  <c i="1" r="AZ60"/>
  <c i="6" r="F35"/>
  <c i="1" r="AZ61"/>
  <c r="BC59"/>
  <c r="AY59"/>
  <c r="BB63"/>
  <c r="AX63"/>
  <c i="9" r="J35"/>
  <c i="1" r="AV65"/>
  <c r="AT65"/>
  <c r="AN65"/>
  <c i="4" r="F35"/>
  <c i="1" r="AZ58"/>
  <c i="7" r="F35"/>
  <c i="1" r="AZ62"/>
  <c r="BD63"/>
  <c i="2" l="1" r="J63"/>
  <c i="9" r="J63"/>
  <c r="J41"/>
  <c i="7" r="J41"/>
  <c i="6" r="J41"/>
  <c i="5" r="J41"/>
  <c i="3" r="J41"/>
  <c i="2" r="J41"/>
  <c i="1" r="AU54"/>
  <c r="AN56"/>
  <c i="8" r="J32"/>
  <c i="1" r="AG64"/>
  <c r="AG63"/>
  <c i="4" r="J32"/>
  <c i="1" r="AG58"/>
  <c r="AG55"/>
  <c r="AG54"/>
  <c r="AK26"/>
  <c r="AX55"/>
  <c r="AZ63"/>
  <c r="AV63"/>
  <c r="AT63"/>
  <c r="AN63"/>
  <c r="AW55"/>
  <c r="BB54"/>
  <c r="W31"/>
  <c r="BA54"/>
  <c r="W30"/>
  <c r="BC54"/>
  <c r="W32"/>
  <c r="BD54"/>
  <c r="W33"/>
  <c r="AZ55"/>
  <c r="AV55"/>
  <c r="AZ59"/>
  <c r="AV59"/>
  <c r="AT59"/>
  <c r="AN59"/>
  <c i="8" l="1" r="J41"/>
  <c i="4" r="J41"/>
  <c i="1" r="AN58"/>
  <c r="AN64"/>
  <c r="AT55"/>
  <c r="AN55"/>
  <c r="AX54"/>
  <c r="AY54"/>
  <c r="AZ54"/>
  <c r="AV54"/>
  <c r="AK29"/>
  <c r="AW54"/>
  <c r="AK30"/>
  <c l="1" r="AK35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<sst xmlns="http://schemas.openxmlformats.org/spreadsheetml/2006/main">
  <si>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</si>
  <si>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</si>
  <si>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</si>
  <si>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</si>
  <si>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</si>
  <si>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{d122b879-27af-45fa-a043-b2a725d35315}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</si>
  <si>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</si>
  <si>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</si>
  <si>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</si>
  <si>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</si>
  <si>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</si>
  <si>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</si>
  <si>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</si>
  <si>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</si>
  <si>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</si>
  <si>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</si>
  <si>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</si>
  <si>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na trati Přerov - Břeclav - 1.etapa</t>
  </si>
  <si>
    <t>KSO:</t>
  </si>
  <si>
    <t/>
  </si>
  <si>
    <t>CC-CZ:</t>
  </si>
  <si>
    <t>Místo:</t>
  </si>
  <si>
    <t xml:space="preserve"> </t>
  </si>
  <si>
    <t>Datum:</t>
  </si>
  <si>
    <t>26. 8. 2021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</si>
  <si>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</si>
  <si>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</si>
  <si>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</si>
  <si>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</si>
  <si>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</si>
  <si>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</si>
  <si>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</si>
  <si>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</si>
  <si>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</si>
  <si>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</si>
  <si>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</si>
  <si>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</si>
  <si>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</si>
  <si>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</si>
  <si>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</si>
  <si>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</si>
  <si>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</si>
  <si>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</si>
  <si>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</si>
  <si>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</si>
  <si>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</si>
  <si>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</si>
  <si>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</si>
  <si>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</si>
  <si>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</si>
  <si>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</si>
  <si>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</si>
  <si>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</si>
  <si>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</si>
  <si>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</si>
  <si>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</si>
  <si>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</si>
  <si>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</si>
  <si>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</si>
  <si>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</si>
  <si>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</si>
  <si>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</si>
  <si>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</si>
  <si>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</si>
  <si>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</si>
  <si>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</si>
  <si>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</si>
  <si>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</si>
  <si>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</si>
  <si>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</si>
  <si>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</si>
  <si>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</si>
  <si>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</si>
  <si>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</si>
  <si>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PZS km 88,580</t>
  </si>
  <si>
    <t>PRO</t>
  </si>
  <si>
    <t>1</t>
  </si>
  <si>
    <t>{af830540-bd4f-4b28-8684-0947b1872a55}</t>
  </si>
  <si>
    <t>2</t>
  </si>
  <si>
    <t>/</t>
  </si>
  <si>
    <t>Venkovní prky - technologická část</t>
  </si>
  <si>
    <t>Soupis</t>
  </si>
  <si>
    <t>{267c7271-6345-481d-b81d-c03eba58e008}</t>
  </si>
  <si>
    <t>02</t>
  </si>
  <si>
    <t>Venkovní prvky - stavební část</t>
  </si>
  <si>
    <t>{99a0e558-faaa-44f5-be46-9ae1e66dcf6b}</t>
  </si>
  <si>
    <t>03</t>
  </si>
  <si>
    <t>Vnitřní technologie PZS</t>
  </si>
  <si>
    <t>{dfcdb178-bba9-43f1-9091-6f76d4a19ed4}</t>
  </si>
  <si>
    <t>PZS km 122,412</t>
  </si>
  <si>
    <t>{4dccedd3-0737-4362-9139-5a3e014be143}</t>
  </si>
  <si>
    <t>{aacb4f88-eab2-444b-8a0a-cfbb393fc1c3}</t>
  </si>
  <si>
    <t>{053b9a49-2e1f-478b-b8d1-d725ac8d3414}</t>
  </si>
  <si>
    <t>{654d2581-33af-4d48-93ff-26720d7026c3}</t>
  </si>
  <si>
    <t>PS 01-02</t>
  </si>
  <si>
    <t>VON</t>
  </si>
  <si>
    <t>{c7f2f06b-267f-4d66-94d5-08e8fb403b46}</t>
  </si>
  <si>
    <t>PS 01</t>
  </si>
  <si>
    <t>PZS km 88,540</t>
  </si>
  <si>
    <t>{c3d4940b-a345-41ca-afd1-b7fbb71336f2}</t>
  </si>
  <si>
    <t>PS 02</t>
  </si>
  <si>
    <t>{c6c1fa6d-04dd-498d-838b-ad84c1088aa7}</t>
  </si>
  <si>
    <t>KRYCÍ LIST SOUPISU PRACÍ</t>
  </si>
  <si>
    <t>Objekt:</t>
  </si>
  <si>
    <t>01 - PZS km 88,580</t>
  </si>
  <si>
    <t>Soupis:</t>
  </si>
  <si>
    <t>01 - Venkovní prky - technologická část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</si>
  <si>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</si>
  <si>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</si>
  <si>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</si>
  <si>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</si>
  <si>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</si>
  <si>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</si>
  <si>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</si>
  <si>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</si>
  <si>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</si>
  <si>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</si>
  <si>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</si>
  <si>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</si>
  <si>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</si>
  <si>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</si>
  <si>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</si>
  <si>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</si>
  <si>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</si>
  <si>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</si>
  <si>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</si>
  <si>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</si>
  <si>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</si>
  <si>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</si>
  <si>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</si>
  <si>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7592837090</t>
  </si>
  <si>
    <t>Demontáž stojanu se závorou bez výstražníku</t>
  </si>
  <si>
    <t>kus</t>
  </si>
  <si>
    <t>Sborník UOŽI 01 2021</t>
  </si>
  <si>
    <t>-613620044</t>
  </si>
  <si>
    <t>7592817010</t>
  </si>
  <si>
    <t>Demontáž výstražníku</t>
  </si>
  <si>
    <t>1246218424</t>
  </si>
  <si>
    <t>3</t>
  </si>
  <si>
    <t>M</t>
  </si>
  <si>
    <t>7592810140R</t>
  </si>
  <si>
    <t>Výstražník  AŽD s LED VL4</t>
  </si>
  <si>
    <t>512</t>
  </si>
  <si>
    <t>-1591189313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</si>
  <si>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</si>
  <si>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</si>
  <si>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-1122157396</t>
  </si>
  <si>
    <t>P</t>
  </si>
  <si>
    <t>Poznámka k položce:_x000d_
Pohony závor a závorová břevna budou dodána objednatelem.</t>
  </si>
  <si>
    <t>5</t>
  </si>
  <si>
    <t>7592815042</t>
  </si>
  <si>
    <t>Montáž plastového výstražníku AŽD 97 se 2 skříněmi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</si>
  <si>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1196514152</t>
  </si>
  <si>
    <t>6</t>
  </si>
  <si>
    <t>7592825110</t>
  </si>
  <si>
    <t>Montáž výstražného kříže</t>
  </si>
  <si>
    <t>1818809481</t>
  </si>
  <si>
    <t>Poznámka k položce:_x000d_
Materiál bude dodán objednatelem.</t>
  </si>
  <si>
    <t>7</t>
  </si>
  <si>
    <t>7590725140</t>
  </si>
  <si>
    <t>Situování stožáru návěstidla nebo výstražníku přejezdového zařízení</t>
  </si>
  <si>
    <t>-142022531</t>
  </si>
  <si>
    <t>8</t>
  </si>
  <si>
    <t>7590725070</t>
  </si>
  <si>
    <t>Zatmelení skříně návěstního transformátoru</t>
  </si>
  <si>
    <t>-1025374001</t>
  </si>
  <si>
    <t>9</t>
  </si>
  <si>
    <t>7590120160</t>
  </si>
  <si>
    <t xml:space="preserve">Skříně Skříňka ovl. pro PZZ-RE  (CV723089004)</t>
  </si>
  <si>
    <t>128</t>
  </si>
  <si>
    <t>1823389839</t>
  </si>
  <si>
    <t>10</t>
  </si>
  <si>
    <t>7590521609</t>
  </si>
  <si>
    <t>Venkovní vedení kabelová - metalické sítě Plněné, párované s ochr. vodičem, armované Al dráty TCEKPFLEZE 12 P 1,0 D</t>
  </si>
  <si>
    <t>m</t>
  </si>
  <si>
    <t>1285270802</t>
  </si>
  <si>
    <t>11</t>
  </si>
  <si>
    <t>7590521614</t>
  </si>
  <si>
    <t>Venkovní vedení kabelová - metalické sítě Plněné, párované s ochr. vodičem, armované Al dráty TCEKPFLEZE 16 P 1,0 D</t>
  </si>
  <si>
    <t>-1422517678</t>
  </si>
  <si>
    <t>12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</si>
  <si>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</si>
  <si>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</si>
  <si>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46013418</t>
  </si>
  <si>
    <t>13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</si>
  <si>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</si>
  <si>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</si>
  <si>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-124056316</t>
  </si>
  <si>
    <t>14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</si>
  <si>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</si>
  <si>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</si>
  <si>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291275898</t>
  </si>
  <si>
    <t>7593500595</t>
  </si>
  <si>
    <t>Trasy kabelového vedení Kabelové krycí desky a pásy Fólie výstražná modrá š. 20cm (HM0673909991020)</t>
  </si>
  <si>
    <t>-857890474</t>
  </si>
  <si>
    <t>16</t>
  </si>
  <si>
    <t>7593505150</t>
  </si>
  <si>
    <t>Pokládka výstražné fólie do výkopu</t>
  </si>
  <si>
    <t>64</t>
  </si>
  <si>
    <t>-1354386147</t>
  </si>
  <si>
    <t>17</t>
  </si>
  <si>
    <t>7491600200</t>
  </si>
  <si>
    <t>Uzemnění Vnější Pásek pozink. FeZn 30x4</t>
  </si>
  <si>
    <t>kg</t>
  </si>
  <si>
    <t>921449614</t>
  </si>
  <si>
    <t>VV</t>
  </si>
  <si>
    <t>50*0,95 "1m=0,95kg"</t>
  </si>
  <si>
    <t>Součet</t>
  </si>
  <si>
    <t>18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</si>
  <si>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</si>
  <si>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</si>
  <si>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-70746354</t>
  </si>
  <si>
    <t>19</t>
  </si>
  <si>
    <t>7491600520</t>
  </si>
  <si>
    <t>Uzemnění Hromosvodné vedení Drát uzem. FeZn pozink. pr.10</t>
  </si>
  <si>
    <t>-2103526796</t>
  </si>
  <si>
    <t>5*0,62"1m=0,62kg"</t>
  </si>
  <si>
    <t>20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</si>
  <si>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</si>
  <si>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</si>
  <si>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1142966901</t>
  </si>
  <si>
    <t>7491601470</t>
  </si>
  <si>
    <t>Uzemnění Hromosvodné vedení Svorka SR 3b - plech</t>
  </si>
  <si>
    <t>-452865189</t>
  </si>
  <si>
    <t>22</t>
  </si>
  <si>
    <t>7491601450</t>
  </si>
  <si>
    <t>Uzemnění Hromosvodné vedení Svorka SR 2b</t>
  </si>
  <si>
    <t>-555226088</t>
  </si>
  <si>
    <t>23</t>
  </si>
  <si>
    <t>7491654012</t>
  </si>
  <si>
    <t>Montáž svorek spojovacích se 3 a více šrouby (typ ST, SJ, SK, SZ, SR01, 02, aj.)</t>
  </si>
  <si>
    <t>-1184313541</t>
  </si>
  <si>
    <t>24</t>
  </si>
  <si>
    <t>7491100190</t>
  </si>
  <si>
    <t>Trubková vedení Ohebné elektroinstalační trubky KOPOFLEX 125 rudá</t>
  </si>
  <si>
    <t>566357091</t>
  </si>
  <si>
    <t>02 - Venkovní prvky - stavební část</t>
  </si>
  <si>
    <t>460010024</t>
  </si>
  <si>
    <t>Vytyčení trasy vedení kabelového (podzemního) v zastavěném prostoru</t>
  </si>
  <si>
    <t>km</t>
  </si>
  <si>
    <t>CS ÚRS 2021 02</t>
  </si>
  <si>
    <t>2018786089</t>
  </si>
  <si>
    <t>Online PSC</t>
  </si>
  <si>
    <t>https://podminky.urs.cz/item/CS_URS_2021_02/460010024</t>
  </si>
  <si>
    <t>133255103</t>
  </si>
  <si>
    <t>Hloubení zapažených šachet strojně v omezeném prostoru v hornině třídy těžitelnosti I skupiny 3 přes 50 do 100 m3</t>
  </si>
  <si>
    <t>m3</t>
  </si>
  <si>
    <t>-46466306</t>
  </si>
  <si>
    <t>https://podminky.urs.cz/item/CS_URS_2021_02/133255103</t>
  </si>
  <si>
    <t xml:space="preserve">4*(2*1,5*1)   "Odkopání základů pohonů závor a výstražníků</t>
  </si>
  <si>
    <t xml:space="preserve">4*(2*1*0,5)   "Rozšíření výkopu pro nové základy</t>
  </si>
  <si>
    <t xml:space="preserve">6*(2*2*1)   "Startovací a koncové šachty protlaků</t>
  </si>
  <si>
    <t>965011111</t>
  </si>
  <si>
    <t>Demontáž základových prefabrikovaných konstrukcí z betonu železového patek hmotnosti jednotlivě do 5 t</t>
  </si>
  <si>
    <t>-41120074</t>
  </si>
  <si>
    <t>https://podminky.urs.cz/item/CS_URS_2021_02/965011111</t>
  </si>
  <si>
    <t>275123901</t>
  </si>
  <si>
    <t>Montáž základových patek ze železobetonu hmotnosti do 2,5 t</t>
  </si>
  <si>
    <t>1880130187</t>
  </si>
  <si>
    <t>https://podminky.urs.cz/item/CS_URS_2021_02/275123901</t>
  </si>
  <si>
    <t>174112101</t>
  </si>
  <si>
    <t>Zásyp sypaninou z jakékoliv horniny při překopech inženýrských sítí ručně objemu do 30 m3 s uložením výkopku ve vrstvách se zhutněním jam, šachet, rýh nebo kolem objektů v těchto vykopávkách</t>
  </si>
  <si>
    <t>-656357552</t>
  </si>
  <si>
    <t>https://podminky.urs.cz/item/CS_URS_2021_02/174112101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</si>
  <si>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</si>
  <si>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</si>
  <si>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t</t>
  </si>
  <si>
    <t>1973502283</t>
  </si>
  <si>
    <t xml:space="preserve">8*1   "Původní základy pohonů závor a výstražníků</t>
  </si>
  <si>
    <t xml:space="preserve">4*1,3   "Nové betonové základy</t>
  </si>
  <si>
    <t xml:space="preserve">4*0,25   "Původní výstražníky a pohony závor</t>
  </si>
  <si>
    <t xml:space="preserve">(4*0,4)+(0*0,3)   "Nové výstražníky a pohony závor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</si>
  <si>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</si>
  <si>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</si>
  <si>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1612042793</t>
  </si>
  <si>
    <t>Poznámka k položce:_x000d_
Měrnou jednotkou je t přepravovaného materiálu.</t>
  </si>
  <si>
    <t xml:space="preserve">4*0,25  "Uložení výstražníků a pohonů závor na místo stanovené SSZT</t>
  </si>
  <si>
    <t>9909000500</t>
  </si>
  <si>
    <t>Poplatek uložení odpadu betonových prefabrikátů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</si>
  <si>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-703659862</t>
  </si>
  <si>
    <t>8*1</t>
  </si>
  <si>
    <t>132312601</t>
  </si>
  <si>
    <t>Hloubení rýh vedle kolejí šířky do 800 mm ručně zapažených i nezapažených, hloubky do 1,5 m objemu do 2 m3 v hornině třídy těžitelnosti II skupiny 4</t>
  </si>
  <si>
    <t>1503381064</t>
  </si>
  <si>
    <t>https://podminky.urs.cz/item/CS_URS_2021_02/132312601</t>
  </si>
  <si>
    <t xml:space="preserve">33*0,4*0,8   "Kabelové rýhy</t>
  </si>
  <si>
    <t xml:space="preserve">12*0,4*0,8   "Kabelové rýhy</t>
  </si>
  <si>
    <t xml:space="preserve">50*0,4*0,8   "Uložení zemniče</t>
  </si>
  <si>
    <t>460661512</t>
  </si>
  <si>
    <t>Kabelové lože z písku včetně podsypu, zhutnění a urovnání povrchu pro kabely nn zakryté plastovou fólií, šířky přes 25 do 50 cm</t>
  </si>
  <si>
    <t>1866701138</t>
  </si>
  <si>
    <t>https://podminky.urs.cz/item/CS_URS_2021_02/460661512</t>
  </si>
  <si>
    <t>460431193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</si>
  <si>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</si>
  <si>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-1137831119</t>
  </si>
  <si>
    <t>https://podminky.urs.cz/item/CS_URS_2021_02/460431193</t>
  </si>
  <si>
    <t xml:space="preserve">45   "Kabelové rýhy</t>
  </si>
  <si>
    <t xml:space="preserve">50   "Uložení zemniče</t>
  </si>
  <si>
    <t>460481131</t>
  </si>
  <si>
    <t>Úprava pláně ručně v hornině třídy těžitelnosti II skupiny 4 bez zhutnění</t>
  </si>
  <si>
    <t>m2</t>
  </si>
  <si>
    <t>1737675619</t>
  </si>
  <si>
    <t>https://podminky.urs.cz/item/CS_URS_2021_02/460481131</t>
  </si>
  <si>
    <t xml:space="preserve">43  "Kabelové rýhy</t>
  </si>
  <si>
    <t xml:space="preserve">50  "Rýhy pro uložení zemniče</t>
  </si>
  <si>
    <t>6*(2*1) "Startovací a koncové šachty</t>
  </si>
  <si>
    <t>141720017</t>
  </si>
  <si>
    <t>Neřízený zemní protlak v hornině třídy těžitelnosti I a II, skupiny 3 a 4 vnějšího průměru protlaku přes 125 do 160 mm</t>
  </si>
  <si>
    <t>-1426357983</t>
  </si>
  <si>
    <t>https://podminky.urs.cz/item/CS_URS_2021_02/141720017</t>
  </si>
  <si>
    <t>220182002</t>
  </si>
  <si>
    <t>Zatažení trubek do chráničky 110 mm ochranné z HDPE</t>
  </si>
  <si>
    <t>148362529</t>
  </si>
  <si>
    <t>https://podminky.urs.cz/item/CS_URS_2021_02/220182002</t>
  </si>
  <si>
    <t>03 - Vnitřní technologie PZS</t>
  </si>
  <si>
    <t>7593337040</t>
  </si>
  <si>
    <t>Demontáž malorozměrného relé</t>
  </si>
  <si>
    <t>-1588632405</t>
  </si>
  <si>
    <t>7592907040</t>
  </si>
  <si>
    <t>Demontáž bloku baterie olověné 6 V a 12 V kapacity do 200 Ah</t>
  </si>
  <si>
    <t>1364783279</t>
  </si>
  <si>
    <t>7593007020</t>
  </si>
  <si>
    <t>Demontáž dobíječe, usměrňovače, napáječe skříňového nízkého</t>
  </si>
  <si>
    <t>-317930918</t>
  </si>
  <si>
    <t>7593317085</t>
  </si>
  <si>
    <t>Demontáž vnitřní části objektu OPD 2,5/3,6 E</t>
  </si>
  <si>
    <t>-827285688</t>
  </si>
  <si>
    <t>7592810909</t>
  </si>
  <si>
    <t>Reléový stojan PZS vystrojený na dvoukolejné trati s automatickými závorami 5 - 8 kusů výstražníků - kategorie dle ČSN 34 2650 ed.2: PZS 3(2) S,B(N),I(L)</t>
  </si>
  <si>
    <t>komplet</t>
  </si>
  <si>
    <t>701837346</t>
  </si>
  <si>
    <t>Poznámka k položce:_x000d_
Repase stojanu - adekvátní část ceny</t>
  </si>
  <si>
    <t>7494004090</t>
  </si>
  <si>
    <t>Modulární přístroje Přepěťové ochrany Svodiče bleskových proudů typ 1, Iimp 50 kA, zhášecí zkratový proud 50 kA, jiskřiště, 1pól</t>
  </si>
  <si>
    <t>-1435457819</t>
  </si>
  <si>
    <t>7494751012</t>
  </si>
  <si>
    <t>Montáž svodičů přepětí pro sítě nn - typ 1 (třída B) pro jednofázové sítě - do rozvaděče nebo skříně</t>
  </si>
  <si>
    <t>-960188514</t>
  </si>
  <si>
    <t>7494004150</t>
  </si>
  <si>
    <t>Modulární přístroje Přepěťové ochrany Svodiče přepětí typ 2, náhradní díl, Imax 20 kA, Uc AC 230 V, pouze výměnný modul, varistor, např. pro SVM-275-Z, SVM-275-ZS</t>
  </si>
  <si>
    <t>101828439</t>
  </si>
  <si>
    <t>7494753012</t>
  </si>
  <si>
    <t>Montáž svodičů přepětí pro sítě nn - typ 2 (třída C) pro jednofázové sítě - do rozvaděče nebo skříně</t>
  </si>
  <si>
    <t>2084566408</t>
  </si>
  <si>
    <t>7593321455</t>
  </si>
  <si>
    <t>Prvky Rázová oddělovací tlumivka 16A</t>
  </si>
  <si>
    <t>-554921722</t>
  </si>
  <si>
    <t>7598095210</t>
  </si>
  <si>
    <t>Měření zabezpečovacího relé před uvedením do provozu - kontrola zapojení, provedení příslušných měření, přezkoušení funkce</t>
  </si>
  <si>
    <t>-1119744068</t>
  </si>
  <si>
    <t>7593335040</t>
  </si>
  <si>
    <t>Montáž malorozměrného relé</t>
  </si>
  <si>
    <t>170925492</t>
  </si>
  <si>
    <t>7491600110</t>
  </si>
  <si>
    <t>Uzemnění Vnitřní Svorka OBO 1801 ekvipotenciální</t>
  </si>
  <si>
    <t>461785427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</si>
  <si>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</si>
  <si>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</si>
  <si>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751210027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</si>
  <si>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</si>
  <si>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</si>
  <si>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1237957203</t>
  </si>
  <si>
    <t>7593005012</t>
  </si>
  <si>
    <t>Montáž dobíječe, usměrňovače, napáječe nástěnného - včetně připojení vodičů elektrické sítě ss rozvodu a uzemnění, přezkoušení funkce</t>
  </si>
  <si>
    <t>-1199917497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</si>
  <si>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</si>
  <si>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roštů. Zhotovení a zapojení kabelových forem</t>
  </si>
  <si>
    <t>-2123356023</t>
  </si>
  <si>
    <t>7592605020</t>
  </si>
  <si>
    <t>Konfigurace SW v PC</t>
  </si>
  <si>
    <t>hod</t>
  </si>
  <si>
    <t>-71047730</t>
  </si>
  <si>
    <t>Poznámka k položce:_x000d_
Adresný SW PZS</t>
  </si>
  <si>
    <t>-34523937</t>
  </si>
  <si>
    <t>Poznámka k položce:_x000d_
SW BDA systémový i adresný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</si>
  <si>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</si>
  <si>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</si>
  <si>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623322947</t>
  </si>
  <si>
    <t>7598095350</t>
  </si>
  <si>
    <t>Aktivace BDA bez vzdáleného přístupu - aktivace a konfigurace systému podle příslušné dokumentace</t>
  </si>
  <si>
    <t>1469221146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</si>
  <si>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</si>
  <si>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</si>
  <si>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691010160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</si>
  <si>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</si>
  <si>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</si>
  <si>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47562288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</si>
  <si>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</si>
  <si>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</si>
  <si>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-324843004</t>
  </si>
  <si>
    <t>25</t>
  </si>
  <si>
    <t>7591505022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</si>
  <si>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</si>
  <si>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1669060544</t>
  </si>
  <si>
    <t>26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</si>
  <si>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</si>
  <si>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</si>
  <si>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2144457143</t>
  </si>
  <si>
    <t>27</t>
  </si>
  <si>
    <t>7591505032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</si>
  <si>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</si>
  <si>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-586315212</t>
  </si>
  <si>
    <t>28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</si>
  <si>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</si>
  <si>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</si>
  <si>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1017714568</t>
  </si>
  <si>
    <t>29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</si>
  <si>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</si>
  <si>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</si>
  <si>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968363057</t>
  </si>
  <si>
    <t>30</t>
  </si>
  <si>
    <t>7598095565</t>
  </si>
  <si>
    <t>Vyhotovení protokolu UTZ pro PZZ se závorou dvě a více kolejí - vykonání prohlídky a zkoušky včetně vyhotovení protokolu podle vyhl. 100/1995 Sb.</t>
  </si>
  <si>
    <t>1112914086</t>
  </si>
  <si>
    <t>02 - PZS km 122,412</t>
  </si>
  <si>
    <t xml:space="preserve">2*(2*1,5*1)   "Odkopání základů pohonů závor a výstražníků</t>
  </si>
  <si>
    <t xml:space="preserve">2*(2*1*0,5)   "Rozšíření výkopu pro nové základy</t>
  </si>
  <si>
    <t xml:space="preserve">4*(2*2*1)   "Startovací a koncové šachty protlaků</t>
  </si>
  <si>
    <t xml:space="preserve">4*1   "Původní základy pohonů závor a výstražníků</t>
  </si>
  <si>
    <t xml:space="preserve">2*1,3   "Nové betonové základy</t>
  </si>
  <si>
    <t xml:space="preserve">2*0,25   "Původní výstražníky a pohony závor</t>
  </si>
  <si>
    <t xml:space="preserve">(2*0,4)+(0*0,3)   "Nové výstražníky a pohony závor</t>
  </si>
  <si>
    <t xml:space="preserve">2*0,25  "Uložení výstražníků a pohonů závor na místo stanovené SSZT</t>
  </si>
  <si>
    <t>4*1</t>
  </si>
  <si>
    <t xml:space="preserve">24*0,4*0,8   "Kabelové rýhy</t>
  </si>
  <si>
    <t xml:space="preserve">6*0,4*0,8   "Kabelové rýhy</t>
  </si>
  <si>
    <t xml:space="preserve">30   "Kabelové rýhy</t>
  </si>
  <si>
    <t xml:space="preserve">30  "Kabelové rýhy</t>
  </si>
  <si>
    <t>4*(2*1) "Startovací a koncové šachty</t>
  </si>
  <si>
    <t>7592810908</t>
  </si>
  <si>
    <t>Reléový stojan PZS vystrojený na dvoukolejné trati s automatickými závorami 2 - 4 kusy výstražníků - kategorie dle ČSN 34 2650 ed.2: PZS 3(2) S,B(N),I(L)</t>
  </si>
  <si>
    <t>-1028186468</t>
  </si>
  <si>
    <t>-817181889</t>
  </si>
  <si>
    <t>1977869326</t>
  </si>
  <si>
    <t>7592910135</t>
  </si>
  <si>
    <t>Baterie Staniční akumulátory NiCd článek 1,2 V/180 Ah C5 se sintrovanou elektrodou, cena včetně spojovacího materiálu a bateriového nosiče či stojanu</t>
  </si>
  <si>
    <t>1511116151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</si>
  <si>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</si>
  <si>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</si>
  <si>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1988046951</t>
  </si>
  <si>
    <t>7593310860</t>
  </si>
  <si>
    <t xml:space="preserve">Konstrukční díly Stojan pod baterie  (CV621849001)</t>
  </si>
  <si>
    <t>143647291</t>
  </si>
  <si>
    <t>-493707168</t>
  </si>
  <si>
    <t>7598095240</t>
  </si>
  <si>
    <t>Zkoušení souboru KAV, FID, ASE - kontrola zapojení, provedení příslušných měření, přezkoušení funkce</t>
  </si>
  <si>
    <t>-986874929</t>
  </si>
  <si>
    <t>31</t>
  </si>
  <si>
    <t>32</t>
  </si>
  <si>
    <t>33</t>
  </si>
  <si>
    <t>34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</si>
  <si>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</si>
  <si>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</si>
  <si>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-766505167</t>
  </si>
  <si>
    <t>Poznámka k položce:_x000d_
Adekvátní část prací - indikace výluky PZS v sousedních ŽST</t>
  </si>
  <si>
    <t>PS 01-02 - VON</t>
  </si>
  <si>
    <t>PS 01 - PZS km 88,540</t>
  </si>
  <si>
    <t>VRN - Vedlejší rozpočtové náklady</t>
  </si>
  <si>
    <t>VRN</t>
  </si>
  <si>
    <t>Vedlejší rozpočtové náklady</t>
  </si>
  <si>
    <t>023101011</t>
  </si>
  <si>
    <t>Projektové práce Projektové práce v rozsahu ZRN (vyjma dále jmenované práce) přes 1 do 3 mil. Kč</t>
  </si>
  <si>
    <t>%</t>
  </si>
  <si>
    <t>-1821158866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</si>
  <si>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</si>
  <si>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</si>
  <si>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-1710269162</t>
  </si>
  <si>
    <t>Poznámka k položce:_x000d_
Základna pro výpočet - dotyčné práce</t>
  </si>
  <si>
    <t>024101401</t>
  </si>
  <si>
    <t>Inženýrská činnost koordinační a kompletační činnost</t>
  </si>
  <si>
    <t>-718868147</t>
  </si>
  <si>
    <t>022101021</t>
  </si>
  <si>
    <t>Geodetické práce Geodetické práce po ukončení opravy</t>
  </si>
  <si>
    <t>2091922761</t>
  </si>
  <si>
    <t>PS 02 - PZS km 122,412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</si>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</sst>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460010024" TargetMode="External" /><Relationship Id="rId2" Type="http://schemas.openxmlformats.org/officeDocument/2006/relationships/hyperlink" Target="https://podminky.urs.cz/item/CS_URS_2021_02/133255103" TargetMode="External" /><Relationship Id="rId3" Type="http://schemas.openxmlformats.org/officeDocument/2006/relationships/hyperlink" Target="https://podminky.urs.cz/item/CS_URS_2021_02/965011111" TargetMode="External" /><Relationship Id="rId4" Type="http://schemas.openxmlformats.org/officeDocument/2006/relationships/hyperlink" Target="https://podminky.urs.cz/item/CS_URS_2021_02/275123901" TargetMode="External" /><Relationship Id="rId5" Type="http://schemas.openxmlformats.org/officeDocument/2006/relationships/hyperlink" Target="https://podminky.urs.cz/item/CS_URS_2021_02/174112101" TargetMode="External" /><Relationship Id="rId6" Type="http://schemas.openxmlformats.org/officeDocument/2006/relationships/hyperlink" Target="https://podminky.urs.cz/item/CS_URS_2021_02/132312601" TargetMode="External" /><Relationship Id="rId7" Type="http://schemas.openxmlformats.org/officeDocument/2006/relationships/hyperlink" Target="https://podminky.urs.cz/item/CS_URS_2021_02/460661512" TargetMode="External" /><Relationship Id="rId8" Type="http://schemas.openxmlformats.org/officeDocument/2006/relationships/hyperlink" Target="https://podminky.urs.cz/item/CS_URS_2021_02/460431193" TargetMode="External" /><Relationship Id="rId9" Type="http://schemas.openxmlformats.org/officeDocument/2006/relationships/hyperlink" Target="https://podminky.urs.cz/item/CS_URS_2021_02/460481131" TargetMode="External" /><Relationship Id="rId10" Type="http://schemas.openxmlformats.org/officeDocument/2006/relationships/hyperlink" Target="https://podminky.urs.cz/item/CS_URS_2021_02/141720017" TargetMode="External" /><Relationship Id="rId11" Type="http://schemas.openxmlformats.org/officeDocument/2006/relationships/hyperlink" Target="https://podminky.urs.cz/item/CS_URS_2021_02/220182002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460010024" TargetMode="External" /><Relationship Id="rId2" Type="http://schemas.openxmlformats.org/officeDocument/2006/relationships/hyperlink" Target="https://podminky.urs.cz/item/CS_URS_2021_02/133255103" TargetMode="External" /><Relationship Id="rId3" Type="http://schemas.openxmlformats.org/officeDocument/2006/relationships/hyperlink" Target="https://podminky.urs.cz/item/CS_URS_2021_02/965011111" TargetMode="External" /><Relationship Id="rId4" Type="http://schemas.openxmlformats.org/officeDocument/2006/relationships/hyperlink" Target="https://podminky.urs.cz/item/CS_URS_2021_02/275123901" TargetMode="External" /><Relationship Id="rId5" Type="http://schemas.openxmlformats.org/officeDocument/2006/relationships/hyperlink" Target="https://podminky.urs.cz/item/CS_URS_2021_02/174112101" TargetMode="External" /><Relationship Id="rId6" Type="http://schemas.openxmlformats.org/officeDocument/2006/relationships/hyperlink" Target="https://podminky.urs.cz/item/CS_URS_2021_02/132312601" TargetMode="External" /><Relationship Id="rId7" Type="http://schemas.openxmlformats.org/officeDocument/2006/relationships/hyperlink" Target="https://podminky.urs.cz/item/CS_URS_2021_02/460661512" TargetMode="External" /><Relationship Id="rId8" Type="http://schemas.openxmlformats.org/officeDocument/2006/relationships/hyperlink" Target="https://podminky.urs.cz/item/CS_URS_2021_02/460431193" TargetMode="External" /><Relationship Id="rId9" Type="http://schemas.openxmlformats.org/officeDocument/2006/relationships/hyperlink" Target="https://podminky.urs.cz/item/CS_URS_2021_02/460481131" TargetMode="External" /><Relationship Id="rId10" Type="http://schemas.openxmlformats.org/officeDocument/2006/relationships/hyperlink" Target="https://podminky.urs.cz/item/CS_URS_2021_02/141720017" TargetMode="External" /><Relationship Id="rId11" Type="http://schemas.openxmlformats.org/officeDocument/2006/relationships/hyperlink" Target="https://podminky.urs.cz/item/CS_URS_2021_02/220182002" TargetMode="External" /><Relationship Id="rId1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2021/08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Oprava PZS na trati Přerov - Břeclav - 1.etapa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26. 8. 2021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ROUND(AG55+AG59+AG63,2)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ROUND(AS55+AS59+AS63,2)</f>
        <v>0</v>
      </c>
      <c r="AT54" s="105">
        <f>ROUND(SUM(AV54:AW54),2)</f>
        <v>0</v>
      </c>
      <c r="AU54" s="106">
        <f>ROUND(AU55+AU59+AU63,5)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ROUND(AZ55+AZ59+AZ63,2)</f>
        <v>0</v>
      </c>
      <c r="BA54" s="105">
        <f>ROUND(BA55+BA59+BA63,2)</f>
        <v>0</v>
      </c>
      <c r="BB54" s="105">
        <f>ROUND(BB55+BB59+BB63,2)</f>
        <v>0</v>
      </c>
      <c r="BC54" s="105">
        <f>ROUND(BC55+BC59+BC63,2)</f>
        <v>0</v>
      </c>
      <c r="BD54" s="107">
        <f>ROUND(BD55+BD59+BD63,2)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16.5" customHeight="1">
      <c r="A55" s="7"/>
      <c r="B55" s="110"/>
      <c r="C55" s="111"/>
      <c r="D55" s="112" t="s">
        <v>73</v>
      </c>
      <c r="E55" s="112"/>
      <c r="F55" s="112"/>
      <c r="G55" s="112"/>
      <c r="H55" s="112"/>
      <c r="I55" s="113"/>
      <c r="J55" s="112" t="s">
        <v>74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ROUND(SUM(AG56:AG58),2)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75</v>
      </c>
      <c r="AR55" s="117"/>
      <c r="AS55" s="118">
        <f>ROUND(SUM(AS56:AS58),2)</f>
        <v>0</v>
      </c>
      <c r="AT55" s="119">
        <f>ROUND(SUM(AV55:AW55),2)</f>
        <v>0</v>
      </c>
      <c r="AU55" s="120">
        <f>ROUND(SUM(AU56:AU58),5)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ROUND(SUM(AZ56:AZ58),2)</f>
        <v>0</v>
      </c>
      <c r="BA55" s="119">
        <f>ROUND(SUM(BA56:BA58),2)</f>
        <v>0</v>
      </c>
      <c r="BB55" s="119">
        <f>ROUND(SUM(BB56:BB58),2)</f>
        <v>0</v>
      </c>
      <c r="BC55" s="119">
        <f>ROUND(SUM(BC56:BC58),2)</f>
        <v>0</v>
      </c>
      <c r="BD55" s="121">
        <f>ROUND(SUM(BD56:BD58),2)</f>
        <v>0</v>
      </c>
      <c r="BE55" s="7"/>
      <c r="BS55" s="122" t="s">
        <v>68</v>
      </c>
      <c r="BT55" s="122" t="s">
        <v>76</v>
      </c>
      <c r="BU55" s="122" t="s">
        <v>70</v>
      </c>
      <c r="BV55" s="122" t="s">
        <v>71</v>
      </c>
      <c r="BW55" s="122" t="s">
        <v>77</v>
      </c>
      <c r="BX55" s="122" t="s">
        <v>5</v>
      </c>
      <c r="CL55" s="122" t="s">
        <v>19</v>
      </c>
      <c r="CM55" s="122" t="s">
        <v>78</v>
      </c>
    </row>
    <row r="56" s="4" customFormat="1" ht="16.5" customHeight="1">
      <c r="A56" s="123" t="s">
        <v>79</v>
      </c>
      <c r="B56" s="62"/>
      <c r="C56" s="124"/>
      <c r="D56" s="124"/>
      <c r="E56" s="125" t="s">
        <v>73</v>
      </c>
      <c r="F56" s="125"/>
      <c r="G56" s="125"/>
      <c r="H56" s="125"/>
      <c r="I56" s="125"/>
      <c r="J56" s="124"/>
      <c r="K56" s="125" t="s">
        <v>80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'01 - Venkovní prky - tech...'!J32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81</v>
      </c>
      <c r="AR56" s="64"/>
      <c r="AS56" s="128">
        <v>0</v>
      </c>
      <c r="AT56" s="129">
        <f>ROUND(SUM(AV56:AW56),2)</f>
        <v>0</v>
      </c>
      <c r="AU56" s="130">
        <f>'01 - Venkovní prky - tech...'!P86</f>
        <v>0</v>
      </c>
      <c r="AV56" s="129">
        <f>'01 - Venkovní prky - tech...'!J35</f>
        <v>0</v>
      </c>
      <c r="AW56" s="129">
        <f>'01 - Venkovní prky - tech...'!J36</f>
        <v>0</v>
      </c>
      <c r="AX56" s="129">
        <f>'01 - Venkovní prky - tech...'!J37</f>
        <v>0</v>
      </c>
      <c r="AY56" s="129">
        <f>'01 - Venkovní prky - tech...'!J38</f>
        <v>0</v>
      </c>
      <c r="AZ56" s="129">
        <f>'01 - Venkovní prky - tech...'!F35</f>
        <v>0</v>
      </c>
      <c r="BA56" s="129">
        <f>'01 - Venkovní prky - tech...'!F36</f>
        <v>0</v>
      </c>
      <c r="BB56" s="129">
        <f>'01 - Venkovní prky - tech...'!F37</f>
        <v>0</v>
      </c>
      <c r="BC56" s="129">
        <f>'01 - Venkovní prky - tech...'!F38</f>
        <v>0</v>
      </c>
      <c r="BD56" s="131">
        <f>'01 - Venkovní prky - tech...'!F39</f>
        <v>0</v>
      </c>
      <c r="BE56" s="4"/>
      <c r="BT56" s="132" t="s">
        <v>78</v>
      </c>
      <c r="BV56" s="132" t="s">
        <v>71</v>
      </c>
      <c r="BW56" s="132" t="s">
        <v>82</v>
      </c>
      <c r="BX56" s="132" t="s">
        <v>77</v>
      </c>
      <c r="CL56" s="132" t="s">
        <v>19</v>
      </c>
    </row>
    <row r="57" s="4" customFormat="1" ht="16.5" customHeight="1">
      <c r="A57" s="123" t="s">
        <v>79</v>
      </c>
      <c r="B57" s="62"/>
      <c r="C57" s="124"/>
      <c r="D57" s="124"/>
      <c r="E57" s="125" t="s">
        <v>83</v>
      </c>
      <c r="F57" s="125"/>
      <c r="G57" s="125"/>
      <c r="H57" s="125"/>
      <c r="I57" s="125"/>
      <c r="J57" s="124"/>
      <c r="K57" s="125" t="s">
        <v>84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'02 - Venkovní prvky - sta...'!J32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81</v>
      </c>
      <c r="AR57" s="64"/>
      <c r="AS57" s="128">
        <v>0</v>
      </c>
      <c r="AT57" s="129">
        <f>ROUND(SUM(AV57:AW57),2)</f>
        <v>0</v>
      </c>
      <c r="AU57" s="130">
        <f>'02 - Venkovní prvky - sta...'!P85</f>
        <v>0</v>
      </c>
      <c r="AV57" s="129">
        <f>'02 - Venkovní prvky - sta...'!J35</f>
        <v>0</v>
      </c>
      <c r="AW57" s="129">
        <f>'02 - Venkovní prvky - sta...'!J36</f>
        <v>0</v>
      </c>
      <c r="AX57" s="129">
        <f>'02 - Venkovní prvky - sta...'!J37</f>
        <v>0</v>
      </c>
      <c r="AY57" s="129">
        <f>'02 - Venkovní prvky - sta...'!J38</f>
        <v>0</v>
      </c>
      <c r="AZ57" s="129">
        <f>'02 - Venkovní prvky - sta...'!F35</f>
        <v>0</v>
      </c>
      <c r="BA57" s="129">
        <f>'02 - Venkovní prvky - sta...'!F36</f>
        <v>0</v>
      </c>
      <c r="BB57" s="129">
        <f>'02 - Venkovní prvky - sta...'!F37</f>
        <v>0</v>
      </c>
      <c r="BC57" s="129">
        <f>'02 - Venkovní prvky - sta...'!F38</f>
        <v>0</v>
      </c>
      <c r="BD57" s="131">
        <f>'02 - Venkovní prvky - sta...'!F39</f>
        <v>0</v>
      </c>
      <c r="BE57" s="4"/>
      <c r="BT57" s="132" t="s">
        <v>78</v>
      </c>
      <c r="BV57" s="132" t="s">
        <v>71</v>
      </c>
      <c r="BW57" s="132" t="s">
        <v>85</v>
      </c>
      <c r="BX57" s="132" t="s">
        <v>77</v>
      </c>
      <c r="CL57" s="132" t="s">
        <v>19</v>
      </c>
    </row>
    <row r="58" s="4" customFormat="1" ht="16.5" customHeight="1">
      <c r="A58" s="123" t="s">
        <v>79</v>
      </c>
      <c r="B58" s="62"/>
      <c r="C58" s="124"/>
      <c r="D58" s="124"/>
      <c r="E58" s="125" t="s">
        <v>86</v>
      </c>
      <c r="F58" s="125"/>
      <c r="G58" s="125"/>
      <c r="H58" s="125"/>
      <c r="I58" s="125"/>
      <c r="J58" s="124"/>
      <c r="K58" s="125" t="s">
        <v>87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'03 - Vnitřní technologie PZS'!J32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81</v>
      </c>
      <c r="AR58" s="64"/>
      <c r="AS58" s="128">
        <v>0</v>
      </c>
      <c r="AT58" s="129">
        <f>ROUND(SUM(AV58:AW58),2)</f>
        <v>0</v>
      </c>
      <c r="AU58" s="130">
        <f>'03 - Vnitřní technologie PZS'!P86</f>
        <v>0</v>
      </c>
      <c r="AV58" s="129">
        <f>'03 - Vnitřní technologie PZS'!J35</f>
        <v>0</v>
      </c>
      <c r="AW58" s="129">
        <f>'03 - Vnitřní technologie PZS'!J36</f>
        <v>0</v>
      </c>
      <c r="AX58" s="129">
        <f>'03 - Vnitřní technologie PZS'!J37</f>
        <v>0</v>
      </c>
      <c r="AY58" s="129">
        <f>'03 - Vnitřní technologie PZS'!J38</f>
        <v>0</v>
      </c>
      <c r="AZ58" s="129">
        <f>'03 - Vnitřní technologie PZS'!F35</f>
        <v>0</v>
      </c>
      <c r="BA58" s="129">
        <f>'03 - Vnitřní technologie PZS'!F36</f>
        <v>0</v>
      </c>
      <c r="BB58" s="129">
        <f>'03 - Vnitřní technologie PZS'!F37</f>
        <v>0</v>
      </c>
      <c r="BC58" s="129">
        <f>'03 - Vnitřní technologie PZS'!F38</f>
        <v>0</v>
      </c>
      <c r="BD58" s="131">
        <f>'03 - Vnitřní technologie PZS'!F39</f>
        <v>0</v>
      </c>
      <c r="BE58" s="4"/>
      <c r="BT58" s="132" t="s">
        <v>78</v>
      </c>
      <c r="BV58" s="132" t="s">
        <v>71</v>
      </c>
      <c r="BW58" s="132" t="s">
        <v>88</v>
      </c>
      <c r="BX58" s="132" t="s">
        <v>77</v>
      </c>
      <c r="CL58" s="132" t="s">
        <v>19</v>
      </c>
    </row>
    <row r="59" s="7" customFormat="1" ht="16.5" customHeight="1">
      <c r="A59" s="7"/>
      <c r="B59" s="110"/>
      <c r="C59" s="111"/>
      <c r="D59" s="112" t="s">
        <v>83</v>
      </c>
      <c r="E59" s="112"/>
      <c r="F59" s="112"/>
      <c r="G59" s="112"/>
      <c r="H59" s="112"/>
      <c r="I59" s="113"/>
      <c r="J59" s="112" t="s">
        <v>89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ROUND(SUM(AG60:AG62),2)</f>
        <v>0</v>
      </c>
      <c r="AH59" s="113"/>
      <c r="AI59" s="113"/>
      <c r="AJ59" s="113"/>
      <c r="AK59" s="113"/>
      <c r="AL59" s="113"/>
      <c r="AM59" s="113"/>
      <c r="AN59" s="115">
        <f>SUM(AG59,AT59)</f>
        <v>0</v>
      </c>
      <c r="AO59" s="113"/>
      <c r="AP59" s="113"/>
      <c r="AQ59" s="116" t="s">
        <v>75</v>
      </c>
      <c r="AR59" s="117"/>
      <c r="AS59" s="118">
        <f>ROUND(SUM(AS60:AS62),2)</f>
        <v>0</v>
      </c>
      <c r="AT59" s="119">
        <f>ROUND(SUM(AV59:AW59),2)</f>
        <v>0</v>
      </c>
      <c r="AU59" s="120">
        <f>ROUND(SUM(AU60:AU62),5)</f>
        <v>0</v>
      </c>
      <c r="AV59" s="119">
        <f>ROUND(AZ59*L29,2)</f>
        <v>0</v>
      </c>
      <c r="AW59" s="119">
        <f>ROUND(BA59*L30,2)</f>
        <v>0</v>
      </c>
      <c r="AX59" s="119">
        <f>ROUND(BB59*L29,2)</f>
        <v>0</v>
      </c>
      <c r="AY59" s="119">
        <f>ROUND(BC59*L30,2)</f>
        <v>0</v>
      </c>
      <c r="AZ59" s="119">
        <f>ROUND(SUM(AZ60:AZ62),2)</f>
        <v>0</v>
      </c>
      <c r="BA59" s="119">
        <f>ROUND(SUM(BA60:BA62),2)</f>
        <v>0</v>
      </c>
      <c r="BB59" s="119">
        <f>ROUND(SUM(BB60:BB62),2)</f>
        <v>0</v>
      </c>
      <c r="BC59" s="119">
        <f>ROUND(SUM(BC60:BC62),2)</f>
        <v>0</v>
      </c>
      <c r="BD59" s="121">
        <f>ROUND(SUM(BD60:BD62),2)</f>
        <v>0</v>
      </c>
      <c r="BE59" s="7"/>
      <c r="BS59" s="122" t="s">
        <v>68</v>
      </c>
      <c r="BT59" s="122" t="s">
        <v>76</v>
      </c>
      <c r="BU59" s="122" t="s">
        <v>70</v>
      </c>
      <c r="BV59" s="122" t="s">
        <v>71</v>
      </c>
      <c r="BW59" s="122" t="s">
        <v>90</v>
      </c>
      <c r="BX59" s="122" t="s">
        <v>5</v>
      </c>
      <c r="CL59" s="122" t="s">
        <v>19</v>
      </c>
      <c r="CM59" s="122" t="s">
        <v>78</v>
      </c>
    </row>
    <row r="60" s="4" customFormat="1" ht="16.5" customHeight="1">
      <c r="A60" s="123" t="s">
        <v>79</v>
      </c>
      <c r="B60" s="62"/>
      <c r="C60" s="124"/>
      <c r="D60" s="124"/>
      <c r="E60" s="125" t="s">
        <v>73</v>
      </c>
      <c r="F60" s="125"/>
      <c r="G60" s="125"/>
      <c r="H60" s="125"/>
      <c r="I60" s="125"/>
      <c r="J60" s="124"/>
      <c r="K60" s="125" t="s">
        <v>80</v>
      </c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6">
        <f>'01 - Venkovní prky - tech..._01'!J32</f>
        <v>0</v>
      </c>
      <c r="AH60" s="124"/>
      <c r="AI60" s="124"/>
      <c r="AJ60" s="124"/>
      <c r="AK60" s="124"/>
      <c r="AL60" s="124"/>
      <c r="AM60" s="124"/>
      <c r="AN60" s="126">
        <f>SUM(AG60,AT60)</f>
        <v>0</v>
      </c>
      <c r="AO60" s="124"/>
      <c r="AP60" s="124"/>
      <c r="AQ60" s="127" t="s">
        <v>81</v>
      </c>
      <c r="AR60" s="64"/>
      <c r="AS60" s="128">
        <v>0</v>
      </c>
      <c r="AT60" s="129">
        <f>ROUND(SUM(AV60:AW60),2)</f>
        <v>0</v>
      </c>
      <c r="AU60" s="130">
        <f>'01 - Venkovní prky - tech..._01'!P86</f>
        <v>0</v>
      </c>
      <c r="AV60" s="129">
        <f>'01 - Venkovní prky - tech..._01'!J35</f>
        <v>0</v>
      </c>
      <c r="AW60" s="129">
        <f>'01 - Venkovní prky - tech..._01'!J36</f>
        <v>0</v>
      </c>
      <c r="AX60" s="129">
        <f>'01 - Venkovní prky - tech..._01'!J37</f>
        <v>0</v>
      </c>
      <c r="AY60" s="129">
        <f>'01 - Venkovní prky - tech..._01'!J38</f>
        <v>0</v>
      </c>
      <c r="AZ60" s="129">
        <f>'01 - Venkovní prky - tech..._01'!F35</f>
        <v>0</v>
      </c>
      <c r="BA60" s="129">
        <f>'01 - Venkovní prky - tech..._01'!F36</f>
        <v>0</v>
      </c>
      <c r="BB60" s="129">
        <f>'01 - Venkovní prky - tech..._01'!F37</f>
        <v>0</v>
      </c>
      <c r="BC60" s="129">
        <f>'01 - Venkovní prky - tech..._01'!F38</f>
        <v>0</v>
      </c>
      <c r="BD60" s="131">
        <f>'01 - Venkovní prky - tech..._01'!F39</f>
        <v>0</v>
      </c>
      <c r="BE60" s="4"/>
      <c r="BT60" s="132" t="s">
        <v>78</v>
      </c>
      <c r="BV60" s="132" t="s">
        <v>71</v>
      </c>
      <c r="BW60" s="132" t="s">
        <v>91</v>
      </c>
      <c r="BX60" s="132" t="s">
        <v>90</v>
      </c>
      <c r="CL60" s="132" t="s">
        <v>19</v>
      </c>
    </row>
    <row r="61" s="4" customFormat="1" ht="16.5" customHeight="1">
      <c r="A61" s="123" t="s">
        <v>79</v>
      </c>
      <c r="B61" s="62"/>
      <c r="C61" s="124"/>
      <c r="D61" s="124"/>
      <c r="E61" s="125" t="s">
        <v>83</v>
      </c>
      <c r="F61" s="125"/>
      <c r="G61" s="125"/>
      <c r="H61" s="125"/>
      <c r="I61" s="125"/>
      <c r="J61" s="124"/>
      <c r="K61" s="125" t="s">
        <v>84</v>
      </c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6">
        <f>'02 - Venkovní prvky - sta..._01'!J32</f>
        <v>0</v>
      </c>
      <c r="AH61" s="124"/>
      <c r="AI61" s="124"/>
      <c r="AJ61" s="124"/>
      <c r="AK61" s="124"/>
      <c r="AL61" s="124"/>
      <c r="AM61" s="124"/>
      <c r="AN61" s="126">
        <f>SUM(AG61,AT61)</f>
        <v>0</v>
      </c>
      <c r="AO61" s="124"/>
      <c r="AP61" s="124"/>
      <c r="AQ61" s="127" t="s">
        <v>81</v>
      </c>
      <c r="AR61" s="64"/>
      <c r="AS61" s="128">
        <v>0</v>
      </c>
      <c r="AT61" s="129">
        <f>ROUND(SUM(AV61:AW61),2)</f>
        <v>0</v>
      </c>
      <c r="AU61" s="130">
        <f>'02 - Venkovní prvky - sta..._01'!P85</f>
        <v>0</v>
      </c>
      <c r="AV61" s="129">
        <f>'02 - Venkovní prvky - sta..._01'!J35</f>
        <v>0</v>
      </c>
      <c r="AW61" s="129">
        <f>'02 - Venkovní prvky - sta..._01'!J36</f>
        <v>0</v>
      </c>
      <c r="AX61" s="129">
        <f>'02 - Venkovní prvky - sta..._01'!J37</f>
        <v>0</v>
      </c>
      <c r="AY61" s="129">
        <f>'02 - Venkovní prvky - sta..._01'!J38</f>
        <v>0</v>
      </c>
      <c r="AZ61" s="129">
        <f>'02 - Venkovní prvky - sta..._01'!F35</f>
        <v>0</v>
      </c>
      <c r="BA61" s="129">
        <f>'02 - Venkovní prvky - sta..._01'!F36</f>
        <v>0</v>
      </c>
      <c r="BB61" s="129">
        <f>'02 - Venkovní prvky - sta..._01'!F37</f>
        <v>0</v>
      </c>
      <c r="BC61" s="129">
        <f>'02 - Venkovní prvky - sta..._01'!F38</f>
        <v>0</v>
      </c>
      <c r="BD61" s="131">
        <f>'02 - Venkovní prvky - sta..._01'!F39</f>
        <v>0</v>
      </c>
      <c r="BE61" s="4"/>
      <c r="BT61" s="132" t="s">
        <v>78</v>
      </c>
      <c r="BV61" s="132" t="s">
        <v>71</v>
      </c>
      <c r="BW61" s="132" t="s">
        <v>92</v>
      </c>
      <c r="BX61" s="132" t="s">
        <v>90</v>
      </c>
      <c r="CL61" s="132" t="s">
        <v>19</v>
      </c>
    </row>
    <row r="62" s="4" customFormat="1" ht="16.5" customHeight="1">
      <c r="A62" s="123" t="s">
        <v>79</v>
      </c>
      <c r="B62" s="62"/>
      <c r="C62" s="124"/>
      <c r="D62" s="124"/>
      <c r="E62" s="125" t="s">
        <v>86</v>
      </c>
      <c r="F62" s="125"/>
      <c r="G62" s="125"/>
      <c r="H62" s="125"/>
      <c r="I62" s="125"/>
      <c r="J62" s="124"/>
      <c r="K62" s="125" t="s">
        <v>87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'03 - Vnitřní technologie PZS_01'!J32</f>
        <v>0</v>
      </c>
      <c r="AH62" s="124"/>
      <c r="AI62" s="124"/>
      <c r="AJ62" s="124"/>
      <c r="AK62" s="124"/>
      <c r="AL62" s="124"/>
      <c r="AM62" s="124"/>
      <c r="AN62" s="126">
        <f>SUM(AG62,AT62)</f>
        <v>0</v>
      </c>
      <c r="AO62" s="124"/>
      <c r="AP62" s="124"/>
      <c r="AQ62" s="127" t="s">
        <v>81</v>
      </c>
      <c r="AR62" s="64"/>
      <c r="AS62" s="128">
        <v>0</v>
      </c>
      <c r="AT62" s="129">
        <f>ROUND(SUM(AV62:AW62),2)</f>
        <v>0</v>
      </c>
      <c r="AU62" s="130">
        <f>'03 - Vnitřní technologie PZS_01'!P86</f>
        <v>0</v>
      </c>
      <c r="AV62" s="129">
        <f>'03 - Vnitřní technologie PZS_01'!J35</f>
        <v>0</v>
      </c>
      <c r="AW62" s="129">
        <f>'03 - Vnitřní technologie PZS_01'!J36</f>
        <v>0</v>
      </c>
      <c r="AX62" s="129">
        <f>'03 - Vnitřní technologie PZS_01'!J37</f>
        <v>0</v>
      </c>
      <c r="AY62" s="129">
        <f>'03 - Vnitřní technologie PZS_01'!J38</f>
        <v>0</v>
      </c>
      <c r="AZ62" s="129">
        <f>'03 - Vnitřní technologie PZS_01'!F35</f>
        <v>0</v>
      </c>
      <c r="BA62" s="129">
        <f>'03 - Vnitřní technologie PZS_01'!F36</f>
        <v>0</v>
      </c>
      <c r="BB62" s="129">
        <f>'03 - Vnitřní technologie PZS_01'!F37</f>
        <v>0</v>
      </c>
      <c r="BC62" s="129">
        <f>'03 - Vnitřní technologie PZS_01'!F38</f>
        <v>0</v>
      </c>
      <c r="BD62" s="131">
        <f>'03 - Vnitřní technologie PZS_01'!F39</f>
        <v>0</v>
      </c>
      <c r="BE62" s="4"/>
      <c r="BT62" s="132" t="s">
        <v>78</v>
      </c>
      <c r="BV62" s="132" t="s">
        <v>71</v>
      </c>
      <c r="BW62" s="132" t="s">
        <v>93</v>
      </c>
      <c r="BX62" s="132" t="s">
        <v>90</v>
      </c>
      <c r="CL62" s="132" t="s">
        <v>19</v>
      </c>
    </row>
    <row r="63" s="7" customFormat="1" ht="24.75" customHeight="1">
      <c r="A63" s="7"/>
      <c r="B63" s="110"/>
      <c r="C63" s="111"/>
      <c r="D63" s="112" t="s">
        <v>94</v>
      </c>
      <c r="E63" s="112"/>
      <c r="F63" s="112"/>
      <c r="G63" s="112"/>
      <c r="H63" s="112"/>
      <c r="I63" s="113"/>
      <c r="J63" s="112" t="s">
        <v>95</v>
      </c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4">
        <f>ROUND(SUM(AG64:AG65),2)</f>
        <v>0</v>
      </c>
      <c r="AH63" s="113"/>
      <c r="AI63" s="113"/>
      <c r="AJ63" s="113"/>
      <c r="AK63" s="113"/>
      <c r="AL63" s="113"/>
      <c r="AM63" s="113"/>
      <c r="AN63" s="115">
        <f>SUM(AG63,AT63)</f>
        <v>0</v>
      </c>
      <c r="AO63" s="113"/>
      <c r="AP63" s="113"/>
      <c r="AQ63" s="116" t="s">
        <v>95</v>
      </c>
      <c r="AR63" s="117"/>
      <c r="AS63" s="118">
        <f>ROUND(SUM(AS64:AS65),2)</f>
        <v>0</v>
      </c>
      <c r="AT63" s="119">
        <f>ROUND(SUM(AV63:AW63),2)</f>
        <v>0</v>
      </c>
      <c r="AU63" s="120">
        <f>ROUND(SUM(AU64:AU65),5)</f>
        <v>0</v>
      </c>
      <c r="AV63" s="119">
        <f>ROUND(AZ63*L29,2)</f>
        <v>0</v>
      </c>
      <c r="AW63" s="119">
        <f>ROUND(BA63*L30,2)</f>
        <v>0</v>
      </c>
      <c r="AX63" s="119">
        <f>ROUND(BB63*L29,2)</f>
        <v>0</v>
      </c>
      <c r="AY63" s="119">
        <f>ROUND(BC63*L30,2)</f>
        <v>0</v>
      </c>
      <c r="AZ63" s="119">
        <f>ROUND(SUM(AZ64:AZ65),2)</f>
        <v>0</v>
      </c>
      <c r="BA63" s="119">
        <f>ROUND(SUM(BA64:BA65),2)</f>
        <v>0</v>
      </c>
      <c r="BB63" s="119">
        <f>ROUND(SUM(BB64:BB65),2)</f>
        <v>0</v>
      </c>
      <c r="BC63" s="119">
        <f>ROUND(SUM(BC64:BC65),2)</f>
        <v>0</v>
      </c>
      <c r="BD63" s="121">
        <f>ROUND(SUM(BD64:BD65),2)</f>
        <v>0</v>
      </c>
      <c r="BE63" s="7"/>
      <c r="BS63" s="122" t="s">
        <v>68</v>
      </c>
      <c r="BT63" s="122" t="s">
        <v>76</v>
      </c>
      <c r="BU63" s="122" t="s">
        <v>70</v>
      </c>
      <c r="BV63" s="122" t="s">
        <v>71</v>
      </c>
      <c r="BW63" s="122" t="s">
        <v>96</v>
      </c>
      <c r="BX63" s="122" t="s">
        <v>5</v>
      </c>
      <c r="CL63" s="122" t="s">
        <v>19</v>
      </c>
      <c r="CM63" s="122" t="s">
        <v>78</v>
      </c>
    </row>
    <row r="64" s="4" customFormat="1" ht="16.5" customHeight="1">
      <c r="A64" s="123" t="s">
        <v>79</v>
      </c>
      <c r="B64" s="62"/>
      <c r="C64" s="124"/>
      <c r="D64" s="124"/>
      <c r="E64" s="125" t="s">
        <v>97</v>
      </c>
      <c r="F64" s="125"/>
      <c r="G64" s="125"/>
      <c r="H64" s="125"/>
      <c r="I64" s="125"/>
      <c r="J64" s="124"/>
      <c r="K64" s="125" t="s">
        <v>98</v>
      </c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6">
        <f>'PS 01 - PZS km 88,540'!J32</f>
        <v>0</v>
      </c>
      <c r="AH64" s="124"/>
      <c r="AI64" s="124"/>
      <c r="AJ64" s="124"/>
      <c r="AK64" s="124"/>
      <c r="AL64" s="124"/>
      <c r="AM64" s="124"/>
      <c r="AN64" s="126">
        <f>SUM(AG64,AT64)</f>
        <v>0</v>
      </c>
      <c r="AO64" s="124"/>
      <c r="AP64" s="124"/>
      <c r="AQ64" s="127" t="s">
        <v>81</v>
      </c>
      <c r="AR64" s="64"/>
      <c r="AS64" s="128">
        <v>0</v>
      </c>
      <c r="AT64" s="129">
        <f>ROUND(SUM(AV64:AW64),2)</f>
        <v>0</v>
      </c>
      <c r="AU64" s="130">
        <f>'PS 01 - PZS km 88,540'!P86</f>
        <v>0</v>
      </c>
      <c r="AV64" s="129">
        <f>'PS 01 - PZS km 88,540'!J35</f>
        <v>0</v>
      </c>
      <c r="AW64" s="129">
        <f>'PS 01 - PZS km 88,540'!J36</f>
        <v>0</v>
      </c>
      <c r="AX64" s="129">
        <f>'PS 01 - PZS km 88,540'!J37</f>
        <v>0</v>
      </c>
      <c r="AY64" s="129">
        <f>'PS 01 - PZS km 88,540'!J38</f>
        <v>0</v>
      </c>
      <c r="AZ64" s="129">
        <f>'PS 01 - PZS km 88,540'!F35</f>
        <v>0</v>
      </c>
      <c r="BA64" s="129">
        <f>'PS 01 - PZS km 88,540'!F36</f>
        <v>0</v>
      </c>
      <c r="BB64" s="129">
        <f>'PS 01 - PZS km 88,540'!F37</f>
        <v>0</v>
      </c>
      <c r="BC64" s="129">
        <f>'PS 01 - PZS km 88,540'!F38</f>
        <v>0</v>
      </c>
      <c r="BD64" s="131">
        <f>'PS 01 - PZS km 88,540'!F39</f>
        <v>0</v>
      </c>
      <c r="BE64" s="4"/>
      <c r="BT64" s="132" t="s">
        <v>78</v>
      </c>
      <c r="BV64" s="132" t="s">
        <v>71</v>
      </c>
      <c r="BW64" s="132" t="s">
        <v>99</v>
      </c>
      <c r="BX64" s="132" t="s">
        <v>96</v>
      </c>
      <c r="CL64" s="132" t="s">
        <v>19</v>
      </c>
    </row>
    <row r="65" s="4" customFormat="1" ht="16.5" customHeight="1">
      <c r="A65" s="123" t="s">
        <v>79</v>
      </c>
      <c r="B65" s="62"/>
      <c r="C65" s="124"/>
      <c r="D65" s="124"/>
      <c r="E65" s="125" t="s">
        <v>100</v>
      </c>
      <c r="F65" s="125"/>
      <c r="G65" s="125"/>
      <c r="H65" s="125"/>
      <c r="I65" s="125"/>
      <c r="J65" s="124"/>
      <c r="K65" s="125" t="s">
        <v>89</v>
      </c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6">
        <f>'PS 02 - PZS km 122,412'!J32</f>
        <v>0</v>
      </c>
      <c r="AH65" s="124"/>
      <c r="AI65" s="124"/>
      <c r="AJ65" s="124"/>
      <c r="AK65" s="124"/>
      <c r="AL65" s="124"/>
      <c r="AM65" s="124"/>
      <c r="AN65" s="126">
        <f>SUM(AG65,AT65)</f>
        <v>0</v>
      </c>
      <c r="AO65" s="124"/>
      <c r="AP65" s="124"/>
      <c r="AQ65" s="127" t="s">
        <v>81</v>
      </c>
      <c r="AR65" s="64"/>
      <c r="AS65" s="133">
        <v>0</v>
      </c>
      <c r="AT65" s="134">
        <f>ROUND(SUM(AV65:AW65),2)</f>
        <v>0</v>
      </c>
      <c r="AU65" s="135">
        <f>'PS 02 - PZS km 122,412'!P86</f>
        <v>0</v>
      </c>
      <c r="AV65" s="134">
        <f>'PS 02 - PZS km 122,412'!J35</f>
        <v>0</v>
      </c>
      <c r="AW65" s="134">
        <f>'PS 02 - PZS km 122,412'!J36</f>
        <v>0</v>
      </c>
      <c r="AX65" s="134">
        <f>'PS 02 - PZS km 122,412'!J37</f>
        <v>0</v>
      </c>
      <c r="AY65" s="134">
        <f>'PS 02 - PZS km 122,412'!J38</f>
        <v>0</v>
      </c>
      <c r="AZ65" s="134">
        <f>'PS 02 - PZS km 122,412'!F35</f>
        <v>0</v>
      </c>
      <c r="BA65" s="134">
        <f>'PS 02 - PZS km 122,412'!F36</f>
        <v>0</v>
      </c>
      <c r="BB65" s="134">
        <f>'PS 02 - PZS km 122,412'!F37</f>
        <v>0</v>
      </c>
      <c r="BC65" s="134">
        <f>'PS 02 - PZS km 122,412'!F38</f>
        <v>0</v>
      </c>
      <c r="BD65" s="136">
        <f>'PS 02 - PZS km 122,412'!F39</f>
        <v>0</v>
      </c>
      <c r="BE65" s="4"/>
      <c r="BT65" s="132" t="s">
        <v>78</v>
      </c>
      <c r="BV65" s="132" t="s">
        <v>71</v>
      </c>
      <c r="BW65" s="132" t="s">
        <v>101</v>
      </c>
      <c r="BX65" s="132" t="s">
        <v>96</v>
      </c>
      <c r="CL65" s="132" t="s">
        <v>19</v>
      </c>
    </row>
    <row r="66" s="2" customFormat="1" ht="30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43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43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</row>
  </sheetData>
  <sheetProtection sheet="1" formatColumns="0" formatRows="0" objects="1" scenarios="1" spinCount="100000" saltValue="Yj4hHoxOom9Ou9kR65yRbdlAz/1MOQx9UI/LnKe1VyeKD5JrxYbjr71cs45MSFEYlA4Z7gzKpQGTcoftR9EsQg==" hashValue="6GIpGklJKLcsRyhZbUsn2wup1wJHC6HKnV+tjg5pfTo9EfvS96cmkxLoRbRfGYQtquv/AXVrumak4G+NdZlI/w==" algorithmName="SHA-512" password="CC35"/>
  <mergeCells count="82">
    <mergeCell ref="C52:G52"/>
    <mergeCell ref="D63:H63"/>
    <mergeCell ref="D55:H55"/>
    <mergeCell ref="D59:H59"/>
    <mergeCell ref="E61:I61"/>
    <mergeCell ref="E64:I64"/>
    <mergeCell ref="E57:I57"/>
    <mergeCell ref="E56:I56"/>
    <mergeCell ref="E62:I62"/>
    <mergeCell ref="E58:I58"/>
    <mergeCell ref="E60:I60"/>
    <mergeCell ref="I52:AF52"/>
    <mergeCell ref="J55:AF55"/>
    <mergeCell ref="J63:AF63"/>
    <mergeCell ref="J59:AF59"/>
    <mergeCell ref="K60:AF60"/>
    <mergeCell ref="K56:AF56"/>
    <mergeCell ref="K61:AF61"/>
    <mergeCell ref="K58:AF58"/>
    <mergeCell ref="K64:AF64"/>
    <mergeCell ref="K62:AF62"/>
    <mergeCell ref="K57:AF57"/>
    <mergeCell ref="L45:AO45"/>
    <mergeCell ref="E65:I65"/>
    <mergeCell ref="K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54:AP54"/>
  </mergeCells>
  <hyperlinks>
    <hyperlink ref="A56" location="'01 - Venkovní prky - tech...'!C2" display="/"/>
    <hyperlink ref="A57" location="'02 - Venkovní prvky - sta...'!C2" display="/"/>
    <hyperlink ref="A58" location="'03 - Vnitřní technologie PZS'!C2" display="/"/>
    <hyperlink ref="A60" location="'01 - Venkovní prky - tech..._01'!C2" display="/"/>
    <hyperlink ref="A61" location="'02 - Venkovní prvky - sta..._01'!C2" display="/"/>
    <hyperlink ref="A62" location="'03 - Vnitřní technologie PZS_01'!C2" display="/"/>
    <hyperlink ref="A64" location="'PS 01 - PZS km 88,540'!C2" display="/"/>
    <hyperlink ref="A65" location="'PS 02 - PZS km 122,41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4" customFormat="1" ht="45" customHeight="1">
      <c r="B3" s="271"/>
      <c r="C3" s="272" t="s">
        <v>475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476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477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478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479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480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481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482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483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484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485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486</v>
      </c>
      <c r="F18" s="278" t="s">
        <v>487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488</v>
      </c>
      <c r="F19" s="278" t="s">
        <v>489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75</v>
      </c>
      <c r="F20" s="278" t="s">
        <v>490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95</v>
      </c>
      <c r="F21" s="278" t="s">
        <v>491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125</v>
      </c>
      <c r="F22" s="278" t="s">
        <v>126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81</v>
      </c>
      <c r="F23" s="278" t="s">
        <v>492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493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494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495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496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497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498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499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500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501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113</v>
      </c>
      <c r="F36" s="278"/>
      <c r="G36" s="278" t="s">
        <v>502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503</v>
      </c>
      <c r="F37" s="278"/>
      <c r="G37" s="278" t="s">
        <v>504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50</v>
      </c>
      <c r="F38" s="278"/>
      <c r="G38" s="278" t="s">
        <v>505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51</v>
      </c>
      <c r="F39" s="278"/>
      <c r="G39" s="278" t="s">
        <v>506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114</v>
      </c>
      <c r="F40" s="278"/>
      <c r="G40" s="278" t="s">
        <v>507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115</v>
      </c>
      <c r="F41" s="278"/>
      <c r="G41" s="278" t="s">
        <v>508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509</v>
      </c>
      <c r="F42" s="278"/>
      <c r="G42" s="278" t="s">
        <v>510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511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512</v>
      </c>
      <c r="F44" s="278"/>
      <c r="G44" s="278" t="s">
        <v>513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117</v>
      </c>
      <c r="F45" s="278"/>
      <c r="G45" s="278" t="s">
        <v>514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515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516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517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518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519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520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521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522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523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524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525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526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527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528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529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530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531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532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533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534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535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536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537</v>
      </c>
      <c r="D76" s="296"/>
      <c r="E76" s="296"/>
      <c r="F76" s="296" t="s">
        <v>538</v>
      </c>
      <c r="G76" s="297"/>
      <c r="H76" s="296" t="s">
        <v>51</v>
      </c>
      <c r="I76" s="296" t="s">
        <v>54</v>
      </c>
      <c r="J76" s="296" t="s">
        <v>539</v>
      </c>
      <c r="K76" s="295"/>
    </row>
    <row r="77" s="1" customFormat="1" ht="17.25" customHeight="1">
      <c r="B77" s="293"/>
      <c r="C77" s="298" t="s">
        <v>540</v>
      </c>
      <c r="D77" s="298"/>
      <c r="E77" s="298"/>
      <c r="F77" s="299" t="s">
        <v>541</v>
      </c>
      <c r="G77" s="300"/>
      <c r="H77" s="298"/>
      <c r="I77" s="298"/>
      <c r="J77" s="298" t="s">
        <v>542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50</v>
      </c>
      <c r="D79" s="303"/>
      <c r="E79" s="303"/>
      <c r="F79" s="304" t="s">
        <v>543</v>
      </c>
      <c r="G79" s="305"/>
      <c r="H79" s="281" t="s">
        <v>544</v>
      </c>
      <c r="I79" s="281" t="s">
        <v>545</v>
      </c>
      <c r="J79" s="281">
        <v>20</v>
      </c>
      <c r="K79" s="295"/>
    </row>
    <row r="80" s="1" customFormat="1" ht="15" customHeight="1">
      <c r="B80" s="293"/>
      <c r="C80" s="281" t="s">
        <v>546</v>
      </c>
      <c r="D80" s="281"/>
      <c r="E80" s="281"/>
      <c r="F80" s="304" t="s">
        <v>543</v>
      </c>
      <c r="G80" s="305"/>
      <c r="H80" s="281" t="s">
        <v>547</v>
      </c>
      <c r="I80" s="281" t="s">
        <v>545</v>
      </c>
      <c r="J80" s="281">
        <v>120</v>
      </c>
      <c r="K80" s="295"/>
    </row>
    <row r="81" s="1" customFormat="1" ht="15" customHeight="1">
      <c r="B81" s="306"/>
      <c r="C81" s="281" t="s">
        <v>548</v>
      </c>
      <c r="D81" s="281"/>
      <c r="E81" s="281"/>
      <c r="F81" s="304" t="s">
        <v>549</v>
      </c>
      <c r="G81" s="305"/>
      <c r="H81" s="281" t="s">
        <v>550</v>
      </c>
      <c r="I81" s="281" t="s">
        <v>545</v>
      </c>
      <c r="J81" s="281">
        <v>50</v>
      </c>
      <c r="K81" s="295"/>
    </row>
    <row r="82" s="1" customFormat="1" ht="15" customHeight="1">
      <c r="B82" s="306"/>
      <c r="C82" s="281" t="s">
        <v>551</v>
      </c>
      <c r="D82" s="281"/>
      <c r="E82" s="281"/>
      <c r="F82" s="304" t="s">
        <v>543</v>
      </c>
      <c r="G82" s="305"/>
      <c r="H82" s="281" t="s">
        <v>552</v>
      </c>
      <c r="I82" s="281" t="s">
        <v>553</v>
      </c>
      <c r="J82" s="281"/>
      <c r="K82" s="295"/>
    </row>
    <row r="83" s="1" customFormat="1" ht="15" customHeight="1">
      <c r="B83" s="306"/>
      <c r="C83" s="307" t="s">
        <v>554</v>
      </c>
      <c r="D83" s="307"/>
      <c r="E83" s="307"/>
      <c r="F83" s="308" t="s">
        <v>549</v>
      </c>
      <c r="G83" s="307"/>
      <c r="H83" s="307" t="s">
        <v>555</v>
      </c>
      <c r="I83" s="307" t="s">
        <v>545</v>
      </c>
      <c r="J83" s="307">
        <v>15</v>
      </c>
      <c r="K83" s="295"/>
    </row>
    <row r="84" s="1" customFormat="1" ht="15" customHeight="1">
      <c r="B84" s="306"/>
      <c r="C84" s="307" t="s">
        <v>556</v>
      </c>
      <c r="D84" s="307"/>
      <c r="E84" s="307"/>
      <c r="F84" s="308" t="s">
        <v>549</v>
      </c>
      <c r="G84" s="307"/>
      <c r="H84" s="307" t="s">
        <v>557</v>
      </c>
      <c r="I84" s="307" t="s">
        <v>545</v>
      </c>
      <c r="J84" s="307">
        <v>15</v>
      </c>
      <c r="K84" s="295"/>
    </row>
    <row r="85" s="1" customFormat="1" ht="15" customHeight="1">
      <c r="B85" s="306"/>
      <c r="C85" s="307" t="s">
        <v>558</v>
      </c>
      <c r="D85" s="307"/>
      <c r="E85" s="307"/>
      <c r="F85" s="308" t="s">
        <v>549</v>
      </c>
      <c r="G85" s="307"/>
      <c r="H85" s="307" t="s">
        <v>559</v>
      </c>
      <c r="I85" s="307" t="s">
        <v>545</v>
      </c>
      <c r="J85" s="307">
        <v>20</v>
      </c>
      <c r="K85" s="295"/>
    </row>
    <row r="86" s="1" customFormat="1" ht="15" customHeight="1">
      <c r="B86" s="306"/>
      <c r="C86" s="307" t="s">
        <v>560</v>
      </c>
      <c r="D86" s="307"/>
      <c r="E86" s="307"/>
      <c r="F86" s="308" t="s">
        <v>549</v>
      </c>
      <c r="G86" s="307"/>
      <c r="H86" s="307" t="s">
        <v>561</v>
      </c>
      <c r="I86" s="307" t="s">
        <v>545</v>
      </c>
      <c r="J86" s="307">
        <v>20</v>
      </c>
      <c r="K86" s="295"/>
    </row>
    <row r="87" s="1" customFormat="1" ht="15" customHeight="1">
      <c r="B87" s="306"/>
      <c r="C87" s="281" t="s">
        <v>562</v>
      </c>
      <c r="D87" s="281"/>
      <c r="E87" s="281"/>
      <c r="F87" s="304" t="s">
        <v>549</v>
      </c>
      <c r="G87" s="305"/>
      <c r="H87" s="281" t="s">
        <v>563</v>
      </c>
      <c r="I87" s="281" t="s">
        <v>545</v>
      </c>
      <c r="J87" s="281">
        <v>50</v>
      </c>
      <c r="K87" s="295"/>
    </row>
    <row r="88" s="1" customFormat="1" ht="15" customHeight="1">
      <c r="B88" s="306"/>
      <c r="C88" s="281" t="s">
        <v>564</v>
      </c>
      <c r="D88" s="281"/>
      <c r="E88" s="281"/>
      <c r="F88" s="304" t="s">
        <v>549</v>
      </c>
      <c r="G88" s="305"/>
      <c r="H88" s="281" t="s">
        <v>565</v>
      </c>
      <c r="I88" s="281" t="s">
        <v>545</v>
      </c>
      <c r="J88" s="281">
        <v>20</v>
      </c>
      <c r="K88" s="295"/>
    </row>
    <row r="89" s="1" customFormat="1" ht="15" customHeight="1">
      <c r="B89" s="306"/>
      <c r="C89" s="281" t="s">
        <v>566</v>
      </c>
      <c r="D89" s="281"/>
      <c r="E89" s="281"/>
      <c r="F89" s="304" t="s">
        <v>549</v>
      </c>
      <c r="G89" s="305"/>
      <c r="H89" s="281" t="s">
        <v>567</v>
      </c>
      <c r="I89" s="281" t="s">
        <v>545</v>
      </c>
      <c r="J89" s="281">
        <v>20</v>
      </c>
      <c r="K89" s="295"/>
    </row>
    <row r="90" s="1" customFormat="1" ht="15" customHeight="1">
      <c r="B90" s="306"/>
      <c r="C90" s="281" t="s">
        <v>568</v>
      </c>
      <c r="D90" s="281"/>
      <c r="E90" s="281"/>
      <c r="F90" s="304" t="s">
        <v>549</v>
      </c>
      <c r="G90" s="305"/>
      <c r="H90" s="281" t="s">
        <v>569</v>
      </c>
      <c r="I90" s="281" t="s">
        <v>545</v>
      </c>
      <c r="J90" s="281">
        <v>50</v>
      </c>
      <c r="K90" s="295"/>
    </row>
    <row r="91" s="1" customFormat="1" ht="15" customHeight="1">
      <c r="B91" s="306"/>
      <c r="C91" s="281" t="s">
        <v>570</v>
      </c>
      <c r="D91" s="281"/>
      <c r="E91" s="281"/>
      <c r="F91" s="304" t="s">
        <v>549</v>
      </c>
      <c r="G91" s="305"/>
      <c r="H91" s="281" t="s">
        <v>570</v>
      </c>
      <c r="I91" s="281" t="s">
        <v>545</v>
      </c>
      <c r="J91" s="281">
        <v>50</v>
      </c>
      <c r="K91" s="295"/>
    </row>
    <row r="92" s="1" customFormat="1" ht="15" customHeight="1">
      <c r="B92" s="306"/>
      <c r="C92" s="281" t="s">
        <v>571</v>
      </c>
      <c r="D92" s="281"/>
      <c r="E92" s="281"/>
      <c r="F92" s="304" t="s">
        <v>549</v>
      </c>
      <c r="G92" s="305"/>
      <c r="H92" s="281" t="s">
        <v>572</v>
      </c>
      <c r="I92" s="281" t="s">
        <v>545</v>
      </c>
      <c r="J92" s="281">
        <v>255</v>
      </c>
      <c r="K92" s="295"/>
    </row>
    <row r="93" s="1" customFormat="1" ht="15" customHeight="1">
      <c r="B93" s="306"/>
      <c r="C93" s="281" t="s">
        <v>573</v>
      </c>
      <c r="D93" s="281"/>
      <c r="E93" s="281"/>
      <c r="F93" s="304" t="s">
        <v>543</v>
      </c>
      <c r="G93" s="305"/>
      <c r="H93" s="281" t="s">
        <v>574</v>
      </c>
      <c r="I93" s="281" t="s">
        <v>575</v>
      </c>
      <c r="J93" s="281"/>
      <c r="K93" s="295"/>
    </row>
    <row r="94" s="1" customFormat="1" ht="15" customHeight="1">
      <c r="B94" s="306"/>
      <c r="C94" s="281" t="s">
        <v>576</v>
      </c>
      <c r="D94" s="281"/>
      <c r="E94" s="281"/>
      <c r="F94" s="304" t="s">
        <v>543</v>
      </c>
      <c r="G94" s="305"/>
      <c r="H94" s="281" t="s">
        <v>577</v>
      </c>
      <c r="I94" s="281" t="s">
        <v>578</v>
      </c>
      <c r="J94" s="281"/>
      <c r="K94" s="295"/>
    </row>
    <row r="95" s="1" customFormat="1" ht="15" customHeight="1">
      <c r="B95" s="306"/>
      <c r="C95" s="281" t="s">
        <v>579</v>
      </c>
      <c r="D95" s="281"/>
      <c r="E95" s="281"/>
      <c r="F95" s="304" t="s">
        <v>543</v>
      </c>
      <c r="G95" s="305"/>
      <c r="H95" s="281" t="s">
        <v>579</v>
      </c>
      <c r="I95" s="281" t="s">
        <v>578</v>
      </c>
      <c r="J95" s="281"/>
      <c r="K95" s="295"/>
    </row>
    <row r="96" s="1" customFormat="1" ht="15" customHeight="1">
      <c r="B96" s="306"/>
      <c r="C96" s="281" t="s">
        <v>35</v>
      </c>
      <c r="D96" s="281"/>
      <c r="E96" s="281"/>
      <c r="F96" s="304" t="s">
        <v>543</v>
      </c>
      <c r="G96" s="305"/>
      <c r="H96" s="281" t="s">
        <v>580</v>
      </c>
      <c r="I96" s="281" t="s">
        <v>578</v>
      </c>
      <c r="J96" s="281"/>
      <c r="K96" s="295"/>
    </row>
    <row r="97" s="1" customFormat="1" ht="15" customHeight="1">
      <c r="B97" s="306"/>
      <c r="C97" s="281" t="s">
        <v>45</v>
      </c>
      <c r="D97" s="281"/>
      <c r="E97" s="281"/>
      <c r="F97" s="304" t="s">
        <v>543</v>
      </c>
      <c r="G97" s="305"/>
      <c r="H97" s="281" t="s">
        <v>581</v>
      </c>
      <c r="I97" s="281" t="s">
        <v>578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582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537</v>
      </c>
      <c r="D103" s="296"/>
      <c r="E103" s="296"/>
      <c r="F103" s="296" t="s">
        <v>538</v>
      </c>
      <c r="G103" s="297"/>
      <c r="H103" s="296" t="s">
        <v>51</v>
      </c>
      <c r="I103" s="296" t="s">
        <v>54</v>
      </c>
      <c r="J103" s="296" t="s">
        <v>539</v>
      </c>
      <c r="K103" s="295"/>
    </row>
    <row r="104" s="1" customFormat="1" ht="17.25" customHeight="1">
      <c r="B104" s="293"/>
      <c r="C104" s="298" t="s">
        <v>540</v>
      </c>
      <c r="D104" s="298"/>
      <c r="E104" s="298"/>
      <c r="F104" s="299" t="s">
        <v>541</v>
      </c>
      <c r="G104" s="300"/>
      <c r="H104" s="298"/>
      <c r="I104" s="298"/>
      <c r="J104" s="298" t="s">
        <v>542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50</v>
      </c>
      <c r="D106" s="303"/>
      <c r="E106" s="303"/>
      <c r="F106" s="304" t="s">
        <v>543</v>
      </c>
      <c r="G106" s="281"/>
      <c r="H106" s="281" t="s">
        <v>583</v>
      </c>
      <c r="I106" s="281" t="s">
        <v>545</v>
      </c>
      <c r="J106" s="281">
        <v>20</v>
      </c>
      <c r="K106" s="295"/>
    </row>
    <row r="107" s="1" customFormat="1" ht="15" customHeight="1">
      <c r="B107" s="293"/>
      <c r="C107" s="281" t="s">
        <v>546</v>
      </c>
      <c r="D107" s="281"/>
      <c r="E107" s="281"/>
      <c r="F107" s="304" t="s">
        <v>543</v>
      </c>
      <c r="G107" s="281"/>
      <c r="H107" s="281" t="s">
        <v>583</v>
      </c>
      <c r="I107" s="281" t="s">
        <v>545</v>
      </c>
      <c r="J107" s="281">
        <v>120</v>
      </c>
      <c r="K107" s="295"/>
    </row>
    <row r="108" s="1" customFormat="1" ht="15" customHeight="1">
      <c r="B108" s="306"/>
      <c r="C108" s="281" t="s">
        <v>548</v>
      </c>
      <c r="D108" s="281"/>
      <c r="E108" s="281"/>
      <c r="F108" s="304" t="s">
        <v>549</v>
      </c>
      <c r="G108" s="281"/>
      <c r="H108" s="281" t="s">
        <v>583</v>
      </c>
      <c r="I108" s="281" t="s">
        <v>545</v>
      </c>
      <c r="J108" s="281">
        <v>50</v>
      </c>
      <c r="K108" s="295"/>
    </row>
    <row r="109" s="1" customFormat="1" ht="15" customHeight="1">
      <c r="B109" s="306"/>
      <c r="C109" s="281" t="s">
        <v>551</v>
      </c>
      <c r="D109" s="281"/>
      <c r="E109" s="281"/>
      <c r="F109" s="304" t="s">
        <v>543</v>
      </c>
      <c r="G109" s="281"/>
      <c r="H109" s="281" t="s">
        <v>583</v>
      </c>
      <c r="I109" s="281" t="s">
        <v>553</v>
      </c>
      <c r="J109" s="281"/>
      <c r="K109" s="295"/>
    </row>
    <row r="110" s="1" customFormat="1" ht="15" customHeight="1">
      <c r="B110" s="306"/>
      <c r="C110" s="281" t="s">
        <v>562</v>
      </c>
      <c r="D110" s="281"/>
      <c r="E110" s="281"/>
      <c r="F110" s="304" t="s">
        <v>549</v>
      </c>
      <c r="G110" s="281"/>
      <c r="H110" s="281" t="s">
        <v>583</v>
      </c>
      <c r="I110" s="281" t="s">
        <v>545</v>
      </c>
      <c r="J110" s="281">
        <v>50</v>
      </c>
      <c r="K110" s="295"/>
    </row>
    <row r="111" s="1" customFormat="1" ht="15" customHeight="1">
      <c r="B111" s="306"/>
      <c r="C111" s="281" t="s">
        <v>570</v>
      </c>
      <c r="D111" s="281"/>
      <c r="E111" s="281"/>
      <c r="F111" s="304" t="s">
        <v>549</v>
      </c>
      <c r="G111" s="281"/>
      <c r="H111" s="281" t="s">
        <v>583</v>
      </c>
      <c r="I111" s="281" t="s">
        <v>545</v>
      </c>
      <c r="J111" s="281">
        <v>50</v>
      </c>
      <c r="K111" s="295"/>
    </row>
    <row r="112" s="1" customFormat="1" ht="15" customHeight="1">
      <c r="B112" s="306"/>
      <c r="C112" s="281" t="s">
        <v>568</v>
      </c>
      <c r="D112" s="281"/>
      <c r="E112" s="281"/>
      <c r="F112" s="304" t="s">
        <v>549</v>
      </c>
      <c r="G112" s="281"/>
      <c r="H112" s="281" t="s">
        <v>583</v>
      </c>
      <c r="I112" s="281" t="s">
        <v>545</v>
      </c>
      <c r="J112" s="281">
        <v>50</v>
      </c>
      <c r="K112" s="295"/>
    </row>
    <row r="113" s="1" customFormat="1" ht="15" customHeight="1">
      <c r="B113" s="306"/>
      <c r="C113" s="281" t="s">
        <v>50</v>
      </c>
      <c r="D113" s="281"/>
      <c r="E113" s="281"/>
      <c r="F113" s="304" t="s">
        <v>543</v>
      </c>
      <c r="G113" s="281"/>
      <c r="H113" s="281" t="s">
        <v>584</v>
      </c>
      <c r="I113" s="281" t="s">
        <v>545</v>
      </c>
      <c r="J113" s="281">
        <v>20</v>
      </c>
      <c r="K113" s="295"/>
    </row>
    <row r="114" s="1" customFormat="1" ht="15" customHeight="1">
      <c r="B114" s="306"/>
      <c r="C114" s="281" t="s">
        <v>585</v>
      </c>
      <c r="D114" s="281"/>
      <c r="E114" s="281"/>
      <c r="F114" s="304" t="s">
        <v>543</v>
      </c>
      <c r="G114" s="281"/>
      <c r="H114" s="281" t="s">
        <v>586</v>
      </c>
      <c r="I114" s="281" t="s">
        <v>545</v>
      </c>
      <c r="J114" s="281">
        <v>120</v>
      </c>
      <c r="K114" s="295"/>
    </row>
    <row r="115" s="1" customFormat="1" ht="15" customHeight="1">
      <c r="B115" s="306"/>
      <c r="C115" s="281" t="s">
        <v>35</v>
      </c>
      <c r="D115" s="281"/>
      <c r="E115" s="281"/>
      <c r="F115" s="304" t="s">
        <v>543</v>
      </c>
      <c r="G115" s="281"/>
      <c r="H115" s="281" t="s">
        <v>587</v>
      </c>
      <c r="I115" s="281" t="s">
        <v>578</v>
      </c>
      <c r="J115" s="281"/>
      <c r="K115" s="295"/>
    </row>
    <row r="116" s="1" customFormat="1" ht="15" customHeight="1">
      <c r="B116" s="306"/>
      <c r="C116" s="281" t="s">
        <v>45</v>
      </c>
      <c r="D116" s="281"/>
      <c r="E116" s="281"/>
      <c r="F116" s="304" t="s">
        <v>543</v>
      </c>
      <c r="G116" s="281"/>
      <c r="H116" s="281" t="s">
        <v>588</v>
      </c>
      <c r="I116" s="281" t="s">
        <v>578</v>
      </c>
      <c r="J116" s="281"/>
      <c r="K116" s="295"/>
    </row>
    <row r="117" s="1" customFormat="1" ht="15" customHeight="1">
      <c r="B117" s="306"/>
      <c r="C117" s="281" t="s">
        <v>54</v>
      </c>
      <c r="D117" s="281"/>
      <c r="E117" s="281"/>
      <c r="F117" s="304" t="s">
        <v>543</v>
      </c>
      <c r="G117" s="281"/>
      <c r="H117" s="281" t="s">
        <v>589</v>
      </c>
      <c r="I117" s="281" t="s">
        <v>590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591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537</v>
      </c>
      <c r="D123" s="296"/>
      <c r="E123" s="296"/>
      <c r="F123" s="296" t="s">
        <v>538</v>
      </c>
      <c r="G123" s="297"/>
      <c r="H123" s="296" t="s">
        <v>51</v>
      </c>
      <c r="I123" s="296" t="s">
        <v>54</v>
      </c>
      <c r="J123" s="296" t="s">
        <v>539</v>
      </c>
      <c r="K123" s="325"/>
    </row>
    <row r="124" s="1" customFormat="1" ht="17.25" customHeight="1">
      <c r="B124" s="324"/>
      <c r="C124" s="298" t="s">
        <v>540</v>
      </c>
      <c r="D124" s="298"/>
      <c r="E124" s="298"/>
      <c r="F124" s="299" t="s">
        <v>541</v>
      </c>
      <c r="G124" s="300"/>
      <c r="H124" s="298"/>
      <c r="I124" s="298"/>
      <c r="J124" s="298" t="s">
        <v>542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546</v>
      </c>
      <c r="D126" s="303"/>
      <c r="E126" s="303"/>
      <c r="F126" s="304" t="s">
        <v>543</v>
      </c>
      <c r="G126" s="281"/>
      <c r="H126" s="281" t="s">
        <v>583</v>
      </c>
      <c r="I126" s="281" t="s">
        <v>545</v>
      </c>
      <c r="J126" s="281">
        <v>120</v>
      </c>
      <c r="K126" s="329"/>
    </row>
    <row r="127" s="1" customFormat="1" ht="15" customHeight="1">
      <c r="B127" s="326"/>
      <c r="C127" s="281" t="s">
        <v>592</v>
      </c>
      <c r="D127" s="281"/>
      <c r="E127" s="281"/>
      <c r="F127" s="304" t="s">
        <v>543</v>
      </c>
      <c r="G127" s="281"/>
      <c r="H127" s="281" t="s">
        <v>593</v>
      </c>
      <c r="I127" s="281" t="s">
        <v>545</v>
      </c>
      <c r="J127" s="281" t="s">
        <v>594</v>
      </c>
      <c r="K127" s="329"/>
    </row>
    <row r="128" s="1" customFormat="1" ht="15" customHeight="1">
      <c r="B128" s="326"/>
      <c r="C128" s="281" t="s">
        <v>81</v>
      </c>
      <c r="D128" s="281"/>
      <c r="E128" s="281"/>
      <c r="F128" s="304" t="s">
        <v>543</v>
      </c>
      <c r="G128" s="281"/>
      <c r="H128" s="281" t="s">
        <v>595</v>
      </c>
      <c r="I128" s="281" t="s">
        <v>545</v>
      </c>
      <c r="J128" s="281" t="s">
        <v>594</v>
      </c>
      <c r="K128" s="329"/>
    </row>
    <row r="129" s="1" customFormat="1" ht="15" customHeight="1">
      <c r="B129" s="326"/>
      <c r="C129" s="281" t="s">
        <v>554</v>
      </c>
      <c r="D129" s="281"/>
      <c r="E129" s="281"/>
      <c r="F129" s="304" t="s">
        <v>549</v>
      </c>
      <c r="G129" s="281"/>
      <c r="H129" s="281" t="s">
        <v>555</v>
      </c>
      <c r="I129" s="281" t="s">
        <v>545</v>
      </c>
      <c r="J129" s="281">
        <v>15</v>
      </c>
      <c r="K129" s="329"/>
    </row>
    <row r="130" s="1" customFormat="1" ht="15" customHeight="1">
      <c r="B130" s="326"/>
      <c r="C130" s="307" t="s">
        <v>556</v>
      </c>
      <c r="D130" s="307"/>
      <c r="E130" s="307"/>
      <c r="F130" s="308" t="s">
        <v>549</v>
      </c>
      <c r="G130" s="307"/>
      <c r="H130" s="307" t="s">
        <v>557</v>
      </c>
      <c r="I130" s="307" t="s">
        <v>545</v>
      </c>
      <c r="J130" s="307">
        <v>15</v>
      </c>
      <c r="K130" s="329"/>
    </row>
    <row r="131" s="1" customFormat="1" ht="15" customHeight="1">
      <c r="B131" s="326"/>
      <c r="C131" s="307" t="s">
        <v>558</v>
      </c>
      <c r="D131" s="307"/>
      <c r="E131" s="307"/>
      <c r="F131" s="308" t="s">
        <v>549</v>
      </c>
      <c r="G131" s="307"/>
      <c r="H131" s="307" t="s">
        <v>559</v>
      </c>
      <c r="I131" s="307" t="s">
        <v>545</v>
      </c>
      <c r="J131" s="307">
        <v>20</v>
      </c>
      <c r="K131" s="329"/>
    </row>
    <row r="132" s="1" customFormat="1" ht="15" customHeight="1">
      <c r="B132" s="326"/>
      <c r="C132" s="307" t="s">
        <v>560</v>
      </c>
      <c r="D132" s="307"/>
      <c r="E132" s="307"/>
      <c r="F132" s="308" t="s">
        <v>549</v>
      </c>
      <c r="G132" s="307"/>
      <c r="H132" s="307" t="s">
        <v>561</v>
      </c>
      <c r="I132" s="307" t="s">
        <v>545</v>
      </c>
      <c r="J132" s="307">
        <v>20</v>
      </c>
      <c r="K132" s="329"/>
    </row>
    <row r="133" s="1" customFormat="1" ht="15" customHeight="1">
      <c r="B133" s="326"/>
      <c r="C133" s="281" t="s">
        <v>548</v>
      </c>
      <c r="D133" s="281"/>
      <c r="E133" s="281"/>
      <c r="F133" s="304" t="s">
        <v>549</v>
      </c>
      <c r="G133" s="281"/>
      <c r="H133" s="281" t="s">
        <v>583</v>
      </c>
      <c r="I133" s="281" t="s">
        <v>545</v>
      </c>
      <c r="J133" s="281">
        <v>50</v>
      </c>
      <c r="K133" s="329"/>
    </row>
    <row r="134" s="1" customFormat="1" ht="15" customHeight="1">
      <c r="B134" s="326"/>
      <c r="C134" s="281" t="s">
        <v>562</v>
      </c>
      <c r="D134" s="281"/>
      <c r="E134" s="281"/>
      <c r="F134" s="304" t="s">
        <v>549</v>
      </c>
      <c r="G134" s="281"/>
      <c r="H134" s="281" t="s">
        <v>583</v>
      </c>
      <c r="I134" s="281" t="s">
        <v>545</v>
      </c>
      <c r="J134" s="281">
        <v>50</v>
      </c>
      <c r="K134" s="329"/>
    </row>
    <row r="135" s="1" customFormat="1" ht="15" customHeight="1">
      <c r="B135" s="326"/>
      <c r="C135" s="281" t="s">
        <v>568</v>
      </c>
      <c r="D135" s="281"/>
      <c r="E135" s="281"/>
      <c r="F135" s="304" t="s">
        <v>549</v>
      </c>
      <c r="G135" s="281"/>
      <c r="H135" s="281" t="s">
        <v>583</v>
      </c>
      <c r="I135" s="281" t="s">
        <v>545</v>
      </c>
      <c r="J135" s="281">
        <v>50</v>
      </c>
      <c r="K135" s="329"/>
    </row>
    <row r="136" s="1" customFormat="1" ht="15" customHeight="1">
      <c r="B136" s="326"/>
      <c r="C136" s="281" t="s">
        <v>570</v>
      </c>
      <c r="D136" s="281"/>
      <c r="E136" s="281"/>
      <c r="F136" s="304" t="s">
        <v>549</v>
      </c>
      <c r="G136" s="281"/>
      <c r="H136" s="281" t="s">
        <v>583</v>
      </c>
      <c r="I136" s="281" t="s">
        <v>545</v>
      </c>
      <c r="J136" s="281">
        <v>50</v>
      </c>
      <c r="K136" s="329"/>
    </row>
    <row r="137" s="1" customFormat="1" ht="15" customHeight="1">
      <c r="B137" s="326"/>
      <c r="C137" s="281" t="s">
        <v>571</v>
      </c>
      <c r="D137" s="281"/>
      <c r="E137" s="281"/>
      <c r="F137" s="304" t="s">
        <v>549</v>
      </c>
      <c r="G137" s="281"/>
      <c r="H137" s="281" t="s">
        <v>596</v>
      </c>
      <c r="I137" s="281" t="s">
        <v>545</v>
      </c>
      <c r="J137" s="281">
        <v>255</v>
      </c>
      <c r="K137" s="329"/>
    </row>
    <row r="138" s="1" customFormat="1" ht="15" customHeight="1">
      <c r="B138" s="326"/>
      <c r="C138" s="281" t="s">
        <v>573</v>
      </c>
      <c r="D138" s="281"/>
      <c r="E138" s="281"/>
      <c r="F138" s="304" t="s">
        <v>543</v>
      </c>
      <c r="G138" s="281"/>
      <c r="H138" s="281" t="s">
        <v>597</v>
      </c>
      <c r="I138" s="281" t="s">
        <v>575</v>
      </c>
      <c r="J138" s="281"/>
      <c r="K138" s="329"/>
    </row>
    <row r="139" s="1" customFormat="1" ht="15" customHeight="1">
      <c r="B139" s="326"/>
      <c r="C139" s="281" t="s">
        <v>576</v>
      </c>
      <c r="D139" s="281"/>
      <c r="E139" s="281"/>
      <c r="F139" s="304" t="s">
        <v>543</v>
      </c>
      <c r="G139" s="281"/>
      <c r="H139" s="281" t="s">
        <v>598</v>
      </c>
      <c r="I139" s="281" t="s">
        <v>578</v>
      </c>
      <c r="J139" s="281"/>
      <c r="K139" s="329"/>
    </row>
    <row r="140" s="1" customFormat="1" ht="15" customHeight="1">
      <c r="B140" s="326"/>
      <c r="C140" s="281" t="s">
        <v>579</v>
      </c>
      <c r="D140" s="281"/>
      <c r="E140" s="281"/>
      <c r="F140" s="304" t="s">
        <v>543</v>
      </c>
      <c r="G140" s="281"/>
      <c r="H140" s="281" t="s">
        <v>579</v>
      </c>
      <c r="I140" s="281" t="s">
        <v>578</v>
      </c>
      <c r="J140" s="281"/>
      <c r="K140" s="329"/>
    </row>
    <row r="141" s="1" customFormat="1" ht="15" customHeight="1">
      <c r="B141" s="326"/>
      <c r="C141" s="281" t="s">
        <v>35</v>
      </c>
      <c r="D141" s="281"/>
      <c r="E141" s="281"/>
      <c r="F141" s="304" t="s">
        <v>543</v>
      </c>
      <c r="G141" s="281"/>
      <c r="H141" s="281" t="s">
        <v>599</v>
      </c>
      <c r="I141" s="281" t="s">
        <v>578</v>
      </c>
      <c r="J141" s="281"/>
      <c r="K141" s="329"/>
    </row>
    <row r="142" s="1" customFormat="1" ht="15" customHeight="1">
      <c r="B142" s="326"/>
      <c r="C142" s="281" t="s">
        <v>600</v>
      </c>
      <c r="D142" s="281"/>
      <c r="E142" s="281"/>
      <c r="F142" s="304" t="s">
        <v>543</v>
      </c>
      <c r="G142" s="281"/>
      <c r="H142" s="281" t="s">
        <v>601</v>
      </c>
      <c r="I142" s="281" t="s">
        <v>578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602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537</v>
      </c>
      <c r="D148" s="296"/>
      <c r="E148" s="296"/>
      <c r="F148" s="296" t="s">
        <v>538</v>
      </c>
      <c r="G148" s="297"/>
      <c r="H148" s="296" t="s">
        <v>51</v>
      </c>
      <c r="I148" s="296" t="s">
        <v>54</v>
      </c>
      <c r="J148" s="296" t="s">
        <v>539</v>
      </c>
      <c r="K148" s="295"/>
    </row>
    <row r="149" s="1" customFormat="1" ht="17.25" customHeight="1">
      <c r="B149" s="293"/>
      <c r="C149" s="298" t="s">
        <v>540</v>
      </c>
      <c r="D149" s="298"/>
      <c r="E149" s="298"/>
      <c r="F149" s="299" t="s">
        <v>541</v>
      </c>
      <c r="G149" s="300"/>
      <c r="H149" s="298"/>
      <c r="I149" s="298"/>
      <c r="J149" s="298" t="s">
        <v>542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546</v>
      </c>
      <c r="D151" s="281"/>
      <c r="E151" s="281"/>
      <c r="F151" s="334" t="s">
        <v>543</v>
      </c>
      <c r="G151" s="281"/>
      <c r="H151" s="333" t="s">
        <v>583</v>
      </c>
      <c r="I151" s="333" t="s">
        <v>545</v>
      </c>
      <c r="J151" s="333">
        <v>120</v>
      </c>
      <c r="K151" s="329"/>
    </row>
    <row r="152" s="1" customFormat="1" ht="15" customHeight="1">
      <c r="B152" s="306"/>
      <c r="C152" s="333" t="s">
        <v>592</v>
      </c>
      <c r="D152" s="281"/>
      <c r="E152" s="281"/>
      <c r="F152" s="334" t="s">
        <v>543</v>
      </c>
      <c r="G152" s="281"/>
      <c r="H152" s="333" t="s">
        <v>603</v>
      </c>
      <c r="I152" s="333" t="s">
        <v>545</v>
      </c>
      <c r="J152" s="333" t="s">
        <v>594</v>
      </c>
      <c r="K152" s="329"/>
    </row>
    <row r="153" s="1" customFormat="1" ht="15" customHeight="1">
      <c r="B153" s="306"/>
      <c r="C153" s="333" t="s">
        <v>81</v>
      </c>
      <c r="D153" s="281"/>
      <c r="E153" s="281"/>
      <c r="F153" s="334" t="s">
        <v>543</v>
      </c>
      <c r="G153" s="281"/>
      <c r="H153" s="333" t="s">
        <v>604</v>
      </c>
      <c r="I153" s="333" t="s">
        <v>545</v>
      </c>
      <c r="J153" s="333" t="s">
        <v>594</v>
      </c>
      <c r="K153" s="329"/>
    </row>
    <row r="154" s="1" customFormat="1" ht="15" customHeight="1">
      <c r="B154" s="306"/>
      <c r="C154" s="333" t="s">
        <v>548</v>
      </c>
      <c r="D154" s="281"/>
      <c r="E154" s="281"/>
      <c r="F154" s="334" t="s">
        <v>549</v>
      </c>
      <c r="G154" s="281"/>
      <c r="H154" s="333" t="s">
        <v>583</v>
      </c>
      <c r="I154" s="333" t="s">
        <v>545</v>
      </c>
      <c r="J154" s="333">
        <v>50</v>
      </c>
      <c r="K154" s="329"/>
    </row>
    <row r="155" s="1" customFormat="1" ht="15" customHeight="1">
      <c r="B155" s="306"/>
      <c r="C155" s="333" t="s">
        <v>551</v>
      </c>
      <c r="D155" s="281"/>
      <c r="E155" s="281"/>
      <c r="F155" s="334" t="s">
        <v>543</v>
      </c>
      <c r="G155" s="281"/>
      <c r="H155" s="333" t="s">
        <v>583</v>
      </c>
      <c r="I155" s="333" t="s">
        <v>553</v>
      </c>
      <c r="J155" s="333"/>
      <c r="K155" s="329"/>
    </row>
    <row r="156" s="1" customFormat="1" ht="15" customHeight="1">
      <c r="B156" s="306"/>
      <c r="C156" s="333" t="s">
        <v>562</v>
      </c>
      <c r="D156" s="281"/>
      <c r="E156" s="281"/>
      <c r="F156" s="334" t="s">
        <v>549</v>
      </c>
      <c r="G156" s="281"/>
      <c r="H156" s="333" t="s">
        <v>583</v>
      </c>
      <c r="I156" s="333" t="s">
        <v>545</v>
      </c>
      <c r="J156" s="333">
        <v>50</v>
      </c>
      <c r="K156" s="329"/>
    </row>
    <row r="157" s="1" customFormat="1" ht="15" customHeight="1">
      <c r="B157" s="306"/>
      <c r="C157" s="333" t="s">
        <v>570</v>
      </c>
      <c r="D157" s="281"/>
      <c r="E157" s="281"/>
      <c r="F157" s="334" t="s">
        <v>549</v>
      </c>
      <c r="G157" s="281"/>
      <c r="H157" s="333" t="s">
        <v>583</v>
      </c>
      <c r="I157" s="333" t="s">
        <v>545</v>
      </c>
      <c r="J157" s="333">
        <v>50</v>
      </c>
      <c r="K157" s="329"/>
    </row>
    <row r="158" s="1" customFormat="1" ht="15" customHeight="1">
      <c r="B158" s="306"/>
      <c r="C158" s="333" t="s">
        <v>568</v>
      </c>
      <c r="D158" s="281"/>
      <c r="E158" s="281"/>
      <c r="F158" s="334" t="s">
        <v>549</v>
      </c>
      <c r="G158" s="281"/>
      <c r="H158" s="333" t="s">
        <v>583</v>
      </c>
      <c r="I158" s="333" t="s">
        <v>545</v>
      </c>
      <c r="J158" s="333">
        <v>50</v>
      </c>
      <c r="K158" s="329"/>
    </row>
    <row r="159" s="1" customFormat="1" ht="15" customHeight="1">
      <c r="B159" s="306"/>
      <c r="C159" s="333" t="s">
        <v>108</v>
      </c>
      <c r="D159" s="281"/>
      <c r="E159" s="281"/>
      <c r="F159" s="334" t="s">
        <v>543</v>
      </c>
      <c r="G159" s="281"/>
      <c r="H159" s="333" t="s">
        <v>605</v>
      </c>
      <c r="I159" s="333" t="s">
        <v>545</v>
      </c>
      <c r="J159" s="333" t="s">
        <v>606</v>
      </c>
      <c r="K159" s="329"/>
    </row>
    <row r="160" s="1" customFormat="1" ht="15" customHeight="1">
      <c r="B160" s="306"/>
      <c r="C160" s="333" t="s">
        <v>607</v>
      </c>
      <c r="D160" s="281"/>
      <c r="E160" s="281"/>
      <c r="F160" s="334" t="s">
        <v>543</v>
      </c>
      <c r="G160" s="281"/>
      <c r="H160" s="333" t="s">
        <v>608</v>
      </c>
      <c r="I160" s="333" t="s">
        <v>578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609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537</v>
      </c>
      <c r="D166" s="296"/>
      <c r="E166" s="296"/>
      <c r="F166" s="296" t="s">
        <v>538</v>
      </c>
      <c r="G166" s="338"/>
      <c r="H166" s="339" t="s">
        <v>51</v>
      </c>
      <c r="I166" s="339" t="s">
        <v>54</v>
      </c>
      <c r="J166" s="296" t="s">
        <v>539</v>
      </c>
      <c r="K166" s="273"/>
    </row>
    <row r="167" s="1" customFormat="1" ht="17.25" customHeight="1">
      <c r="B167" s="274"/>
      <c r="C167" s="298" t="s">
        <v>540</v>
      </c>
      <c r="D167" s="298"/>
      <c r="E167" s="298"/>
      <c r="F167" s="299" t="s">
        <v>541</v>
      </c>
      <c r="G167" s="340"/>
      <c r="H167" s="341"/>
      <c r="I167" s="341"/>
      <c r="J167" s="298" t="s">
        <v>542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546</v>
      </c>
      <c r="D169" s="281"/>
      <c r="E169" s="281"/>
      <c r="F169" s="304" t="s">
        <v>543</v>
      </c>
      <c r="G169" s="281"/>
      <c r="H169" s="281" t="s">
        <v>583</v>
      </c>
      <c r="I169" s="281" t="s">
        <v>545</v>
      </c>
      <c r="J169" s="281">
        <v>120</v>
      </c>
      <c r="K169" s="329"/>
    </row>
    <row r="170" s="1" customFormat="1" ht="15" customHeight="1">
      <c r="B170" s="306"/>
      <c r="C170" s="281" t="s">
        <v>592</v>
      </c>
      <c r="D170" s="281"/>
      <c r="E170" s="281"/>
      <c r="F170" s="304" t="s">
        <v>543</v>
      </c>
      <c r="G170" s="281"/>
      <c r="H170" s="281" t="s">
        <v>593</v>
      </c>
      <c r="I170" s="281" t="s">
        <v>545</v>
      </c>
      <c r="J170" s="281" t="s">
        <v>594</v>
      </c>
      <c r="K170" s="329"/>
    </row>
    <row r="171" s="1" customFormat="1" ht="15" customHeight="1">
      <c r="B171" s="306"/>
      <c r="C171" s="281" t="s">
        <v>81</v>
      </c>
      <c r="D171" s="281"/>
      <c r="E171" s="281"/>
      <c r="F171" s="304" t="s">
        <v>543</v>
      </c>
      <c r="G171" s="281"/>
      <c r="H171" s="281" t="s">
        <v>610</v>
      </c>
      <c r="I171" s="281" t="s">
        <v>545</v>
      </c>
      <c r="J171" s="281" t="s">
        <v>594</v>
      </c>
      <c r="K171" s="329"/>
    </row>
    <row r="172" s="1" customFormat="1" ht="15" customHeight="1">
      <c r="B172" s="306"/>
      <c r="C172" s="281" t="s">
        <v>548</v>
      </c>
      <c r="D172" s="281"/>
      <c r="E172" s="281"/>
      <c r="F172" s="304" t="s">
        <v>549</v>
      </c>
      <c r="G172" s="281"/>
      <c r="H172" s="281" t="s">
        <v>610</v>
      </c>
      <c r="I172" s="281" t="s">
        <v>545</v>
      </c>
      <c r="J172" s="281">
        <v>50</v>
      </c>
      <c r="K172" s="329"/>
    </row>
    <row r="173" s="1" customFormat="1" ht="15" customHeight="1">
      <c r="B173" s="306"/>
      <c r="C173" s="281" t="s">
        <v>551</v>
      </c>
      <c r="D173" s="281"/>
      <c r="E173" s="281"/>
      <c r="F173" s="304" t="s">
        <v>543</v>
      </c>
      <c r="G173" s="281"/>
      <c r="H173" s="281" t="s">
        <v>610</v>
      </c>
      <c r="I173" s="281" t="s">
        <v>553</v>
      </c>
      <c r="J173" s="281"/>
      <c r="K173" s="329"/>
    </row>
    <row r="174" s="1" customFormat="1" ht="15" customHeight="1">
      <c r="B174" s="306"/>
      <c r="C174" s="281" t="s">
        <v>562</v>
      </c>
      <c r="D174" s="281"/>
      <c r="E174" s="281"/>
      <c r="F174" s="304" t="s">
        <v>549</v>
      </c>
      <c r="G174" s="281"/>
      <c r="H174" s="281" t="s">
        <v>610</v>
      </c>
      <c r="I174" s="281" t="s">
        <v>545</v>
      </c>
      <c r="J174" s="281">
        <v>50</v>
      </c>
      <c r="K174" s="329"/>
    </row>
    <row r="175" s="1" customFormat="1" ht="15" customHeight="1">
      <c r="B175" s="306"/>
      <c r="C175" s="281" t="s">
        <v>570</v>
      </c>
      <c r="D175" s="281"/>
      <c r="E175" s="281"/>
      <c r="F175" s="304" t="s">
        <v>549</v>
      </c>
      <c r="G175" s="281"/>
      <c r="H175" s="281" t="s">
        <v>610</v>
      </c>
      <c r="I175" s="281" t="s">
        <v>545</v>
      </c>
      <c r="J175" s="281">
        <v>50</v>
      </c>
      <c r="K175" s="329"/>
    </row>
    <row r="176" s="1" customFormat="1" ht="15" customHeight="1">
      <c r="B176" s="306"/>
      <c r="C176" s="281" t="s">
        <v>568</v>
      </c>
      <c r="D176" s="281"/>
      <c r="E176" s="281"/>
      <c r="F176" s="304" t="s">
        <v>549</v>
      </c>
      <c r="G176" s="281"/>
      <c r="H176" s="281" t="s">
        <v>610</v>
      </c>
      <c r="I176" s="281" t="s">
        <v>545</v>
      </c>
      <c r="J176" s="281">
        <v>50</v>
      </c>
      <c r="K176" s="329"/>
    </row>
    <row r="177" s="1" customFormat="1" ht="15" customHeight="1">
      <c r="B177" s="306"/>
      <c r="C177" s="281" t="s">
        <v>113</v>
      </c>
      <c r="D177" s="281"/>
      <c r="E177" s="281"/>
      <c r="F177" s="304" t="s">
        <v>543</v>
      </c>
      <c r="G177" s="281"/>
      <c r="H177" s="281" t="s">
        <v>611</v>
      </c>
      <c r="I177" s="281" t="s">
        <v>612</v>
      </c>
      <c r="J177" s="281"/>
      <c r="K177" s="329"/>
    </row>
    <row r="178" s="1" customFormat="1" ht="15" customHeight="1">
      <c r="B178" s="306"/>
      <c r="C178" s="281" t="s">
        <v>54</v>
      </c>
      <c r="D178" s="281"/>
      <c r="E178" s="281"/>
      <c r="F178" s="304" t="s">
        <v>543</v>
      </c>
      <c r="G178" s="281"/>
      <c r="H178" s="281" t="s">
        <v>613</v>
      </c>
      <c r="I178" s="281" t="s">
        <v>614</v>
      </c>
      <c r="J178" s="281">
        <v>1</v>
      </c>
      <c r="K178" s="329"/>
    </row>
    <row r="179" s="1" customFormat="1" ht="15" customHeight="1">
      <c r="B179" s="306"/>
      <c r="C179" s="281" t="s">
        <v>50</v>
      </c>
      <c r="D179" s="281"/>
      <c r="E179" s="281"/>
      <c r="F179" s="304" t="s">
        <v>543</v>
      </c>
      <c r="G179" s="281"/>
      <c r="H179" s="281" t="s">
        <v>615</v>
      </c>
      <c r="I179" s="281" t="s">
        <v>545</v>
      </c>
      <c r="J179" s="281">
        <v>20</v>
      </c>
      <c r="K179" s="329"/>
    </row>
    <row r="180" s="1" customFormat="1" ht="15" customHeight="1">
      <c r="B180" s="306"/>
      <c r="C180" s="281" t="s">
        <v>51</v>
      </c>
      <c r="D180" s="281"/>
      <c r="E180" s="281"/>
      <c r="F180" s="304" t="s">
        <v>543</v>
      </c>
      <c r="G180" s="281"/>
      <c r="H180" s="281" t="s">
        <v>616</v>
      </c>
      <c r="I180" s="281" t="s">
        <v>545</v>
      </c>
      <c r="J180" s="281">
        <v>255</v>
      </c>
      <c r="K180" s="329"/>
    </row>
    <row r="181" s="1" customFormat="1" ht="15" customHeight="1">
      <c r="B181" s="306"/>
      <c r="C181" s="281" t="s">
        <v>114</v>
      </c>
      <c r="D181" s="281"/>
      <c r="E181" s="281"/>
      <c r="F181" s="304" t="s">
        <v>543</v>
      </c>
      <c r="G181" s="281"/>
      <c r="H181" s="281" t="s">
        <v>507</v>
      </c>
      <c r="I181" s="281" t="s">
        <v>545</v>
      </c>
      <c r="J181" s="281">
        <v>10</v>
      </c>
      <c r="K181" s="329"/>
    </row>
    <row r="182" s="1" customFormat="1" ht="15" customHeight="1">
      <c r="B182" s="306"/>
      <c r="C182" s="281" t="s">
        <v>115</v>
      </c>
      <c r="D182" s="281"/>
      <c r="E182" s="281"/>
      <c r="F182" s="304" t="s">
        <v>543</v>
      </c>
      <c r="G182" s="281"/>
      <c r="H182" s="281" t="s">
        <v>617</v>
      </c>
      <c r="I182" s="281" t="s">
        <v>578</v>
      </c>
      <c r="J182" s="281"/>
      <c r="K182" s="329"/>
    </row>
    <row r="183" s="1" customFormat="1" ht="15" customHeight="1">
      <c r="B183" s="306"/>
      <c r="C183" s="281" t="s">
        <v>618</v>
      </c>
      <c r="D183" s="281"/>
      <c r="E183" s="281"/>
      <c r="F183" s="304" t="s">
        <v>543</v>
      </c>
      <c r="G183" s="281"/>
      <c r="H183" s="281" t="s">
        <v>619</v>
      </c>
      <c r="I183" s="281" t="s">
        <v>578</v>
      </c>
      <c r="J183" s="281"/>
      <c r="K183" s="329"/>
    </row>
    <row r="184" s="1" customFormat="1" ht="15" customHeight="1">
      <c r="B184" s="306"/>
      <c r="C184" s="281" t="s">
        <v>607</v>
      </c>
      <c r="D184" s="281"/>
      <c r="E184" s="281"/>
      <c r="F184" s="304" t="s">
        <v>543</v>
      </c>
      <c r="G184" s="281"/>
      <c r="H184" s="281" t="s">
        <v>620</v>
      </c>
      <c r="I184" s="281" t="s">
        <v>578</v>
      </c>
      <c r="J184" s="281"/>
      <c r="K184" s="329"/>
    </row>
    <row r="185" s="1" customFormat="1" ht="15" customHeight="1">
      <c r="B185" s="306"/>
      <c r="C185" s="281" t="s">
        <v>117</v>
      </c>
      <c r="D185" s="281"/>
      <c r="E185" s="281"/>
      <c r="F185" s="304" t="s">
        <v>549</v>
      </c>
      <c r="G185" s="281"/>
      <c r="H185" s="281" t="s">
        <v>621</v>
      </c>
      <c r="I185" s="281" t="s">
        <v>545</v>
      </c>
      <c r="J185" s="281">
        <v>50</v>
      </c>
      <c r="K185" s="329"/>
    </row>
    <row r="186" s="1" customFormat="1" ht="15" customHeight="1">
      <c r="B186" s="306"/>
      <c r="C186" s="281" t="s">
        <v>622</v>
      </c>
      <c r="D186" s="281"/>
      <c r="E186" s="281"/>
      <c r="F186" s="304" t="s">
        <v>549</v>
      </c>
      <c r="G186" s="281"/>
      <c r="H186" s="281" t="s">
        <v>623</v>
      </c>
      <c r="I186" s="281" t="s">
        <v>624</v>
      </c>
      <c r="J186" s="281"/>
      <c r="K186" s="329"/>
    </row>
    <row r="187" s="1" customFormat="1" ht="15" customHeight="1">
      <c r="B187" s="306"/>
      <c r="C187" s="281" t="s">
        <v>625</v>
      </c>
      <c r="D187" s="281"/>
      <c r="E187" s="281"/>
      <c r="F187" s="304" t="s">
        <v>549</v>
      </c>
      <c r="G187" s="281"/>
      <c r="H187" s="281" t="s">
        <v>626</v>
      </c>
      <c r="I187" s="281" t="s">
        <v>624</v>
      </c>
      <c r="J187" s="281"/>
      <c r="K187" s="329"/>
    </row>
    <row r="188" s="1" customFormat="1" ht="15" customHeight="1">
      <c r="B188" s="306"/>
      <c r="C188" s="281" t="s">
        <v>627</v>
      </c>
      <c r="D188" s="281"/>
      <c r="E188" s="281"/>
      <c r="F188" s="304" t="s">
        <v>549</v>
      </c>
      <c r="G188" s="281"/>
      <c r="H188" s="281" t="s">
        <v>628</v>
      </c>
      <c r="I188" s="281" t="s">
        <v>624</v>
      </c>
      <c r="J188" s="281"/>
      <c r="K188" s="329"/>
    </row>
    <row r="189" s="1" customFormat="1" ht="15" customHeight="1">
      <c r="B189" s="306"/>
      <c r="C189" s="342" t="s">
        <v>629</v>
      </c>
      <c r="D189" s="281"/>
      <c r="E189" s="281"/>
      <c r="F189" s="304" t="s">
        <v>549</v>
      </c>
      <c r="G189" s="281"/>
      <c r="H189" s="281" t="s">
        <v>630</v>
      </c>
      <c r="I189" s="281" t="s">
        <v>631</v>
      </c>
      <c r="J189" s="343" t="s">
        <v>632</v>
      </c>
      <c r="K189" s="329"/>
    </row>
    <row r="190" s="1" customFormat="1" ht="15" customHeight="1">
      <c r="B190" s="306"/>
      <c r="C190" s="342" t="s">
        <v>39</v>
      </c>
      <c r="D190" s="281"/>
      <c r="E190" s="281"/>
      <c r="F190" s="304" t="s">
        <v>543</v>
      </c>
      <c r="G190" s="281"/>
      <c r="H190" s="278" t="s">
        <v>633</v>
      </c>
      <c r="I190" s="281" t="s">
        <v>634</v>
      </c>
      <c r="J190" s="281"/>
      <c r="K190" s="329"/>
    </row>
    <row r="191" s="1" customFormat="1" ht="15" customHeight="1">
      <c r="B191" s="306"/>
      <c r="C191" s="342" t="s">
        <v>635</v>
      </c>
      <c r="D191" s="281"/>
      <c r="E191" s="281"/>
      <c r="F191" s="304" t="s">
        <v>543</v>
      </c>
      <c r="G191" s="281"/>
      <c r="H191" s="281" t="s">
        <v>636</v>
      </c>
      <c r="I191" s="281" t="s">
        <v>578</v>
      </c>
      <c r="J191" s="281"/>
      <c r="K191" s="329"/>
    </row>
    <row r="192" s="1" customFormat="1" ht="15" customHeight="1">
      <c r="B192" s="306"/>
      <c r="C192" s="342" t="s">
        <v>637</v>
      </c>
      <c r="D192" s="281"/>
      <c r="E192" s="281"/>
      <c r="F192" s="304" t="s">
        <v>543</v>
      </c>
      <c r="G192" s="281"/>
      <c r="H192" s="281" t="s">
        <v>638</v>
      </c>
      <c r="I192" s="281" t="s">
        <v>578</v>
      </c>
      <c r="J192" s="281"/>
      <c r="K192" s="329"/>
    </row>
    <row r="193" s="1" customFormat="1" ht="15" customHeight="1">
      <c r="B193" s="306"/>
      <c r="C193" s="342" t="s">
        <v>639</v>
      </c>
      <c r="D193" s="281"/>
      <c r="E193" s="281"/>
      <c r="F193" s="304" t="s">
        <v>549</v>
      </c>
      <c r="G193" s="281"/>
      <c r="H193" s="281" t="s">
        <v>640</v>
      </c>
      <c r="I193" s="281" t="s">
        <v>578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641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642</v>
      </c>
      <c r="D200" s="345"/>
      <c r="E200" s="345"/>
      <c r="F200" s="345" t="s">
        <v>643</v>
      </c>
      <c r="G200" s="346"/>
      <c r="H200" s="345" t="s">
        <v>644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634</v>
      </c>
      <c r="D202" s="281"/>
      <c r="E202" s="281"/>
      <c r="F202" s="304" t="s">
        <v>40</v>
      </c>
      <c r="G202" s="281"/>
      <c r="H202" s="281" t="s">
        <v>645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41</v>
      </c>
      <c r="G203" s="281"/>
      <c r="H203" s="281" t="s">
        <v>646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44</v>
      </c>
      <c r="G204" s="281"/>
      <c r="H204" s="281" t="s">
        <v>647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42</v>
      </c>
      <c r="G205" s="281"/>
      <c r="H205" s="281" t="s">
        <v>648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43</v>
      </c>
      <c r="G206" s="281"/>
      <c r="H206" s="281" t="s">
        <v>649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590</v>
      </c>
      <c r="D208" s="281"/>
      <c r="E208" s="281"/>
      <c r="F208" s="304" t="s">
        <v>486</v>
      </c>
      <c r="G208" s="281"/>
      <c r="H208" s="281" t="s">
        <v>650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75</v>
      </c>
      <c r="G209" s="281"/>
      <c r="H209" s="281" t="s">
        <v>490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488</v>
      </c>
      <c r="G210" s="281"/>
      <c r="H210" s="281" t="s">
        <v>651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95</v>
      </c>
      <c r="G211" s="342"/>
      <c r="H211" s="333" t="s">
        <v>491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125</v>
      </c>
      <c r="G212" s="342"/>
      <c r="H212" s="333" t="s">
        <v>652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614</v>
      </c>
      <c r="D214" s="281"/>
      <c r="E214" s="281"/>
      <c r="F214" s="304">
        <v>1</v>
      </c>
      <c r="G214" s="342"/>
      <c r="H214" s="333" t="s">
        <v>653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654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655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656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trati Přerov - Břeclav - 1.etapa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106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26. 8. 2021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ROUND((SUM(BE86:BE118)),  2)</f>
        <v>0</v>
      </c>
      <c r="G35" s="37"/>
      <c r="H35" s="37"/>
      <c r="I35" s="156">
        <v>0.20999999999999999</v>
      </c>
      <c r="J35" s="155">
        <f>ROUND(((SUM(BE86:BE118))*I35),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ROUND((SUM(BF86:BF118)),  2)</f>
        <v>0</v>
      </c>
      <c r="G36" s="37"/>
      <c r="H36" s="37"/>
      <c r="I36" s="156">
        <v>0.14999999999999999</v>
      </c>
      <c r="J36" s="155">
        <f>ROUND(((SUM(BF86:BF118))*I36),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ROUND((SUM(BG86:BG118)),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ROUND((SUM(BH86:BH118)),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ROUND((SUM(BI86:BI118)),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trati Přerov - Břeclav - 1.etapa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01 - Venkovní prky - technologická část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26. 8. 2021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9" customFormat="1" ht="24.96" customHeight="1">
      <c r="A64" s="9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112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8" t="str">
        <f>E7</f>
        <v>Oprava PZS na trati Přerov - Břeclav - 1.etapa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103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104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01 - Venkovní prky - technologická část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1" t="str">
        <f>IF(J14="","",J14)</f>
        <v>26. 8. 2021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 xml:space="preserve"> </v>
      </c>
      <c r="G82" s="39"/>
      <c r="H82" s="39"/>
      <c r="I82" s="31" t="s">
        <v>30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IF(E20="","",E20)</f>
        <v>Vyplň údaj</v>
      </c>
      <c r="G83" s="39"/>
      <c r="H83" s="39"/>
      <c r="I83" s="31" t="s">
        <v>32</v>
      </c>
      <c r="J83" s="35" t="str">
        <f>E26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113</v>
      </c>
      <c r="D85" s="182" t="s">
        <v>54</v>
      </c>
      <c r="E85" s="182" t="s">
        <v>50</v>
      </c>
      <c r="F85" s="182" t="s">
        <v>51</v>
      </c>
      <c r="G85" s="182" t="s">
        <v>114</v>
      </c>
      <c r="H85" s="182" t="s">
        <v>115</v>
      </c>
      <c r="I85" s="182" t="s">
        <v>116</v>
      </c>
      <c r="J85" s="182" t="s">
        <v>109</v>
      </c>
      <c r="K85" s="183" t="s">
        <v>117</v>
      </c>
      <c r="L85" s="184"/>
      <c r="M85" s="91" t="s">
        <v>19</v>
      </c>
      <c r="N85" s="92" t="s">
        <v>39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110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68</v>
      </c>
      <c r="E87" s="193" t="s">
        <v>125</v>
      </c>
      <c r="F87" s="193" t="s">
        <v>126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SUM(P88:P118)</f>
        <v>0</v>
      </c>
      <c r="Q87" s="198"/>
      <c r="R87" s="199">
        <f>SUM(R88:R118)</f>
        <v>0</v>
      </c>
      <c r="S87" s="198"/>
      <c r="T87" s="200">
        <f>SUM(T88:T118)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127</v>
      </c>
      <c r="AT87" s="202" t="s">
        <v>68</v>
      </c>
      <c r="AU87" s="202" t="s">
        <v>69</v>
      </c>
      <c r="AY87" s="201" t="s">
        <v>128</v>
      </c>
      <c r="BK87" s="203">
        <f>SUM(BK88:BK118)</f>
        <v>0</v>
      </c>
    </row>
    <row r="88" s="2" customFormat="1" ht="16.5" customHeight="1">
      <c r="A88" s="37"/>
      <c r="B88" s="38"/>
      <c r="C88" s="204" t="s">
        <v>76</v>
      </c>
      <c r="D88" s="204" t="s">
        <v>129</v>
      </c>
      <c r="E88" s="205" t="s">
        <v>130</v>
      </c>
      <c r="F88" s="206" t="s">
        <v>131</v>
      </c>
      <c r="G88" s="207" t="s">
        <v>132</v>
      </c>
      <c r="H88" s="208">
        <v>4</v>
      </c>
      <c r="I88" s="209"/>
      <c r="J88" s="210">
        <f>ROUND(I88*H88,2)</f>
        <v>0</v>
      </c>
      <c r="K88" s="206" t="s">
        <v>133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76</v>
      </c>
      <c r="AT88" s="215" t="s">
        <v>129</v>
      </c>
      <c r="AU88" s="215" t="s">
        <v>76</v>
      </c>
      <c r="AY88" s="16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76</v>
      </c>
      <c r="BM88" s="215" t="s">
        <v>134</v>
      </c>
    </row>
    <row r="89" s="2" customFormat="1" ht="16.5" customHeight="1">
      <c r="A89" s="37"/>
      <c r="B89" s="38"/>
      <c r="C89" s="204" t="s">
        <v>78</v>
      </c>
      <c r="D89" s="204" t="s">
        <v>129</v>
      </c>
      <c r="E89" s="205" t="s">
        <v>135</v>
      </c>
      <c r="F89" s="206" t="s">
        <v>136</v>
      </c>
      <c r="G89" s="207" t="s">
        <v>132</v>
      </c>
      <c r="H89" s="208">
        <v>5</v>
      </c>
      <c r="I89" s="209"/>
      <c r="J89" s="210">
        <f>ROUND(I89*H89,2)</f>
        <v>0</v>
      </c>
      <c r="K89" s="206" t="s">
        <v>133</v>
      </c>
      <c r="L89" s="43"/>
      <c r="M89" s="211" t="s">
        <v>19</v>
      </c>
      <c r="N89" s="212" t="s">
        <v>40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76</v>
      </c>
      <c r="AT89" s="215" t="s">
        <v>129</v>
      </c>
      <c r="AU89" s="215" t="s">
        <v>76</v>
      </c>
      <c r="AY89" s="16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76</v>
      </c>
      <c r="BK89" s="216">
        <f>ROUND(I89*H89,2)</f>
        <v>0</v>
      </c>
      <c r="BL89" s="16" t="s">
        <v>76</v>
      </c>
      <c r="BM89" s="215" t="s">
        <v>137</v>
      </c>
    </row>
    <row r="90" s="2" customFormat="1" ht="16.5" customHeight="1">
      <c r="A90" s="37"/>
      <c r="B90" s="38"/>
      <c r="C90" s="217" t="s">
        <v>138</v>
      </c>
      <c r="D90" s="217" t="s">
        <v>139</v>
      </c>
      <c r="E90" s="218" t="s">
        <v>140</v>
      </c>
      <c r="F90" s="219" t="s">
        <v>141</v>
      </c>
      <c r="G90" s="220" t="s">
        <v>132</v>
      </c>
      <c r="H90" s="221">
        <v>5</v>
      </c>
      <c r="I90" s="222"/>
      <c r="J90" s="223">
        <f>ROUND(I90*H90,2)</f>
        <v>0</v>
      </c>
      <c r="K90" s="219" t="s">
        <v>19</v>
      </c>
      <c r="L90" s="224"/>
      <c r="M90" s="225" t="s">
        <v>19</v>
      </c>
      <c r="N90" s="226" t="s">
        <v>40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142</v>
      </c>
      <c r="AT90" s="215" t="s">
        <v>139</v>
      </c>
      <c r="AU90" s="215" t="s">
        <v>76</v>
      </c>
      <c r="AY90" s="16" t="s">
        <v>128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76</v>
      </c>
      <c r="BK90" s="216">
        <f>ROUND(I90*H90,2)</f>
        <v>0</v>
      </c>
      <c r="BL90" s="16" t="s">
        <v>142</v>
      </c>
      <c r="BM90" s="215" t="s">
        <v>143</v>
      </c>
    </row>
    <row r="91" s="2" customFormat="1" ht="49.05" customHeight="1">
      <c r="A91" s="37"/>
      <c r="B91" s="38"/>
      <c r="C91" s="204" t="s">
        <v>127</v>
      </c>
      <c r="D91" s="204" t="s">
        <v>129</v>
      </c>
      <c r="E91" s="205" t="s">
        <v>144</v>
      </c>
      <c r="F91" s="206" t="s">
        <v>145</v>
      </c>
      <c r="G91" s="207" t="s">
        <v>132</v>
      </c>
      <c r="H91" s="208">
        <v>3</v>
      </c>
      <c r="I91" s="209"/>
      <c r="J91" s="210">
        <f>ROUND(I91*H91,2)</f>
        <v>0</v>
      </c>
      <c r="K91" s="206" t="s">
        <v>133</v>
      </c>
      <c r="L91" s="43"/>
      <c r="M91" s="211" t="s">
        <v>19</v>
      </c>
      <c r="N91" s="212" t="s">
        <v>40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76</v>
      </c>
      <c r="AT91" s="215" t="s">
        <v>129</v>
      </c>
      <c r="AU91" s="215" t="s">
        <v>76</v>
      </c>
      <c r="AY91" s="16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76</v>
      </c>
      <c r="BK91" s="216">
        <f>ROUND(I91*H91,2)</f>
        <v>0</v>
      </c>
      <c r="BL91" s="16" t="s">
        <v>76</v>
      </c>
      <c r="BM91" s="215" t="s">
        <v>146</v>
      </c>
    </row>
    <row r="92" s="2" customFormat="1">
      <c r="A92" s="37"/>
      <c r="B92" s="38"/>
      <c r="C92" s="39"/>
      <c r="D92" s="227" t="s">
        <v>147</v>
      </c>
      <c r="E92" s="39"/>
      <c r="F92" s="228" t="s">
        <v>148</v>
      </c>
      <c r="G92" s="39"/>
      <c r="H92" s="39"/>
      <c r="I92" s="229"/>
      <c r="J92" s="39"/>
      <c r="K92" s="39"/>
      <c r="L92" s="43"/>
      <c r="M92" s="230"/>
      <c r="N92" s="23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147</v>
      </c>
      <c r="AU92" s="16" t="s">
        <v>76</v>
      </c>
    </row>
    <row r="93" s="2" customFormat="1" ht="49.05" customHeight="1">
      <c r="A93" s="37"/>
      <c r="B93" s="38"/>
      <c r="C93" s="204" t="s">
        <v>149</v>
      </c>
      <c r="D93" s="204" t="s">
        <v>129</v>
      </c>
      <c r="E93" s="205" t="s">
        <v>150</v>
      </c>
      <c r="F93" s="206" t="s">
        <v>151</v>
      </c>
      <c r="G93" s="207" t="s">
        <v>132</v>
      </c>
      <c r="H93" s="208">
        <v>1</v>
      </c>
      <c r="I93" s="209"/>
      <c r="J93" s="210">
        <f>ROUND(I93*H93,2)</f>
        <v>0</v>
      </c>
      <c r="K93" s="206" t="s">
        <v>133</v>
      </c>
      <c r="L93" s="43"/>
      <c r="M93" s="211" t="s">
        <v>19</v>
      </c>
      <c r="N93" s="212" t="s">
        <v>40</v>
      </c>
      <c r="O93" s="83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5" t="s">
        <v>76</v>
      </c>
      <c r="AT93" s="215" t="s">
        <v>129</v>
      </c>
      <c r="AU93" s="215" t="s">
        <v>76</v>
      </c>
      <c r="AY93" s="16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76</v>
      </c>
      <c r="BK93" s="216">
        <f>ROUND(I93*H93,2)</f>
        <v>0</v>
      </c>
      <c r="BL93" s="16" t="s">
        <v>76</v>
      </c>
      <c r="BM93" s="215" t="s">
        <v>152</v>
      </c>
    </row>
    <row r="94" s="2" customFormat="1">
      <c r="A94" s="37"/>
      <c r="B94" s="38"/>
      <c r="C94" s="39"/>
      <c r="D94" s="227" t="s">
        <v>147</v>
      </c>
      <c r="E94" s="39"/>
      <c r="F94" s="228" t="s">
        <v>148</v>
      </c>
      <c r="G94" s="39"/>
      <c r="H94" s="39"/>
      <c r="I94" s="229"/>
      <c r="J94" s="39"/>
      <c r="K94" s="39"/>
      <c r="L94" s="43"/>
      <c r="M94" s="230"/>
      <c r="N94" s="23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147</v>
      </c>
      <c r="AU94" s="16" t="s">
        <v>76</v>
      </c>
    </row>
    <row r="95" s="2" customFormat="1" ht="16.5" customHeight="1">
      <c r="A95" s="37"/>
      <c r="B95" s="38"/>
      <c r="C95" s="204" t="s">
        <v>153</v>
      </c>
      <c r="D95" s="204" t="s">
        <v>129</v>
      </c>
      <c r="E95" s="205" t="s">
        <v>154</v>
      </c>
      <c r="F95" s="206" t="s">
        <v>155</v>
      </c>
      <c r="G95" s="207" t="s">
        <v>132</v>
      </c>
      <c r="H95" s="208">
        <v>5</v>
      </c>
      <c r="I95" s="209"/>
      <c r="J95" s="210">
        <f>ROUND(I95*H95,2)</f>
        <v>0</v>
      </c>
      <c r="K95" s="206" t="s">
        <v>133</v>
      </c>
      <c r="L95" s="43"/>
      <c r="M95" s="211" t="s">
        <v>19</v>
      </c>
      <c r="N95" s="212" t="s">
        <v>40</v>
      </c>
      <c r="O95" s="83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76</v>
      </c>
      <c r="AT95" s="215" t="s">
        <v>129</v>
      </c>
      <c r="AU95" s="215" t="s">
        <v>76</v>
      </c>
      <c r="AY95" s="16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76</v>
      </c>
      <c r="BK95" s="216">
        <f>ROUND(I95*H95,2)</f>
        <v>0</v>
      </c>
      <c r="BL95" s="16" t="s">
        <v>76</v>
      </c>
      <c r="BM95" s="215" t="s">
        <v>156</v>
      </c>
    </row>
    <row r="96" s="2" customFormat="1">
      <c r="A96" s="37"/>
      <c r="B96" s="38"/>
      <c r="C96" s="39"/>
      <c r="D96" s="227" t="s">
        <v>147</v>
      </c>
      <c r="E96" s="39"/>
      <c r="F96" s="228" t="s">
        <v>157</v>
      </c>
      <c r="G96" s="39"/>
      <c r="H96" s="39"/>
      <c r="I96" s="229"/>
      <c r="J96" s="39"/>
      <c r="K96" s="39"/>
      <c r="L96" s="43"/>
      <c r="M96" s="230"/>
      <c r="N96" s="23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147</v>
      </c>
      <c r="AU96" s="16" t="s">
        <v>76</v>
      </c>
    </row>
    <row r="97" s="2" customFormat="1" ht="16.5" customHeight="1">
      <c r="A97" s="37"/>
      <c r="B97" s="38"/>
      <c r="C97" s="204" t="s">
        <v>158</v>
      </c>
      <c r="D97" s="204" t="s">
        <v>129</v>
      </c>
      <c r="E97" s="205" t="s">
        <v>159</v>
      </c>
      <c r="F97" s="206" t="s">
        <v>160</v>
      </c>
      <c r="G97" s="207" t="s">
        <v>132</v>
      </c>
      <c r="H97" s="208">
        <v>5</v>
      </c>
      <c r="I97" s="209"/>
      <c r="J97" s="210">
        <f>ROUND(I97*H97,2)</f>
        <v>0</v>
      </c>
      <c r="K97" s="206" t="s">
        <v>133</v>
      </c>
      <c r="L97" s="43"/>
      <c r="M97" s="211" t="s">
        <v>19</v>
      </c>
      <c r="N97" s="212" t="s">
        <v>40</v>
      </c>
      <c r="O97" s="83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76</v>
      </c>
      <c r="AT97" s="215" t="s">
        <v>129</v>
      </c>
      <c r="AU97" s="215" t="s">
        <v>76</v>
      </c>
      <c r="AY97" s="16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76</v>
      </c>
      <c r="BK97" s="216">
        <f>ROUND(I97*H97,2)</f>
        <v>0</v>
      </c>
      <c r="BL97" s="16" t="s">
        <v>76</v>
      </c>
      <c r="BM97" s="215" t="s">
        <v>161</v>
      </c>
    </row>
    <row r="98" s="2" customFormat="1" ht="16.5" customHeight="1">
      <c r="A98" s="37"/>
      <c r="B98" s="38"/>
      <c r="C98" s="204" t="s">
        <v>162</v>
      </c>
      <c r="D98" s="204" t="s">
        <v>129</v>
      </c>
      <c r="E98" s="205" t="s">
        <v>163</v>
      </c>
      <c r="F98" s="206" t="s">
        <v>164</v>
      </c>
      <c r="G98" s="207" t="s">
        <v>132</v>
      </c>
      <c r="H98" s="208">
        <v>4</v>
      </c>
      <c r="I98" s="209"/>
      <c r="J98" s="210">
        <f>ROUND(I98*H98,2)</f>
        <v>0</v>
      </c>
      <c r="K98" s="206" t="s">
        <v>133</v>
      </c>
      <c r="L98" s="43"/>
      <c r="M98" s="211" t="s">
        <v>19</v>
      </c>
      <c r="N98" s="212" t="s">
        <v>40</v>
      </c>
      <c r="O98" s="83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76</v>
      </c>
      <c r="AT98" s="215" t="s">
        <v>129</v>
      </c>
      <c r="AU98" s="215" t="s">
        <v>76</v>
      </c>
      <c r="AY98" s="16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76</v>
      </c>
      <c r="BK98" s="216">
        <f>ROUND(I98*H98,2)</f>
        <v>0</v>
      </c>
      <c r="BL98" s="16" t="s">
        <v>76</v>
      </c>
      <c r="BM98" s="215" t="s">
        <v>165</v>
      </c>
    </row>
    <row r="99" s="2" customFormat="1" ht="16.5" customHeight="1">
      <c r="A99" s="37"/>
      <c r="B99" s="38"/>
      <c r="C99" s="217" t="s">
        <v>166</v>
      </c>
      <c r="D99" s="217" t="s">
        <v>139</v>
      </c>
      <c r="E99" s="218" t="s">
        <v>167</v>
      </c>
      <c r="F99" s="219" t="s">
        <v>168</v>
      </c>
      <c r="G99" s="220" t="s">
        <v>132</v>
      </c>
      <c r="H99" s="221">
        <v>1</v>
      </c>
      <c r="I99" s="222"/>
      <c r="J99" s="223">
        <f>ROUND(I99*H99,2)</f>
        <v>0</v>
      </c>
      <c r="K99" s="219" t="s">
        <v>133</v>
      </c>
      <c r="L99" s="224"/>
      <c r="M99" s="225" t="s">
        <v>19</v>
      </c>
      <c r="N99" s="226" t="s">
        <v>40</v>
      </c>
      <c r="O99" s="83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5" t="s">
        <v>169</v>
      </c>
      <c r="AT99" s="215" t="s">
        <v>139</v>
      </c>
      <c r="AU99" s="215" t="s">
        <v>76</v>
      </c>
      <c r="AY99" s="16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76</v>
      </c>
      <c r="BK99" s="216">
        <f>ROUND(I99*H99,2)</f>
        <v>0</v>
      </c>
      <c r="BL99" s="16" t="s">
        <v>169</v>
      </c>
      <c r="BM99" s="215" t="s">
        <v>170</v>
      </c>
    </row>
    <row r="100" s="2" customFormat="1" ht="24.15" customHeight="1">
      <c r="A100" s="37"/>
      <c r="B100" s="38"/>
      <c r="C100" s="217" t="s">
        <v>171</v>
      </c>
      <c r="D100" s="217" t="s">
        <v>139</v>
      </c>
      <c r="E100" s="218" t="s">
        <v>172</v>
      </c>
      <c r="F100" s="219" t="s">
        <v>173</v>
      </c>
      <c r="G100" s="220" t="s">
        <v>174</v>
      </c>
      <c r="H100" s="221">
        <v>27</v>
      </c>
      <c r="I100" s="222"/>
      <c r="J100" s="223">
        <f>ROUND(I100*H100,2)</f>
        <v>0</v>
      </c>
      <c r="K100" s="219" t="s">
        <v>133</v>
      </c>
      <c r="L100" s="224"/>
      <c r="M100" s="225" t="s">
        <v>19</v>
      </c>
      <c r="N100" s="226" t="s">
        <v>40</v>
      </c>
      <c r="O100" s="83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169</v>
      </c>
      <c r="AT100" s="215" t="s">
        <v>139</v>
      </c>
      <c r="AU100" s="215" t="s">
        <v>76</v>
      </c>
      <c r="AY100" s="16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76</v>
      </c>
      <c r="BK100" s="216">
        <f>ROUND(I100*H100,2)</f>
        <v>0</v>
      </c>
      <c r="BL100" s="16" t="s">
        <v>169</v>
      </c>
      <c r="BM100" s="215" t="s">
        <v>175</v>
      </c>
    </row>
    <row r="101" s="2" customFormat="1" ht="24.15" customHeight="1">
      <c r="A101" s="37"/>
      <c r="B101" s="38"/>
      <c r="C101" s="217" t="s">
        <v>176</v>
      </c>
      <c r="D101" s="217" t="s">
        <v>139</v>
      </c>
      <c r="E101" s="218" t="s">
        <v>177</v>
      </c>
      <c r="F101" s="219" t="s">
        <v>178</v>
      </c>
      <c r="G101" s="220" t="s">
        <v>174</v>
      </c>
      <c r="H101" s="221">
        <v>171</v>
      </c>
      <c r="I101" s="222"/>
      <c r="J101" s="223">
        <f>ROUND(I101*H101,2)</f>
        <v>0</v>
      </c>
      <c r="K101" s="219" t="s">
        <v>133</v>
      </c>
      <c r="L101" s="224"/>
      <c r="M101" s="225" t="s">
        <v>19</v>
      </c>
      <c r="N101" s="226" t="s">
        <v>40</v>
      </c>
      <c r="O101" s="83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169</v>
      </c>
      <c r="AT101" s="215" t="s">
        <v>139</v>
      </c>
      <c r="AU101" s="215" t="s">
        <v>76</v>
      </c>
      <c r="AY101" s="16" t="s">
        <v>128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76</v>
      </c>
      <c r="BK101" s="216">
        <f>ROUND(I101*H101,2)</f>
        <v>0</v>
      </c>
      <c r="BL101" s="16" t="s">
        <v>169</v>
      </c>
      <c r="BM101" s="215" t="s">
        <v>179</v>
      </c>
    </row>
    <row r="102" s="2" customFormat="1" ht="55.5" customHeight="1">
      <c r="A102" s="37"/>
      <c r="B102" s="38"/>
      <c r="C102" s="204" t="s">
        <v>180</v>
      </c>
      <c r="D102" s="204" t="s">
        <v>129</v>
      </c>
      <c r="E102" s="205" t="s">
        <v>181</v>
      </c>
      <c r="F102" s="206" t="s">
        <v>182</v>
      </c>
      <c r="G102" s="207" t="s">
        <v>174</v>
      </c>
      <c r="H102" s="208">
        <v>198</v>
      </c>
      <c r="I102" s="209"/>
      <c r="J102" s="210">
        <f>ROUND(I102*H102,2)</f>
        <v>0</v>
      </c>
      <c r="K102" s="206" t="s">
        <v>133</v>
      </c>
      <c r="L102" s="43"/>
      <c r="M102" s="211" t="s">
        <v>19</v>
      </c>
      <c r="N102" s="212" t="s">
        <v>40</v>
      </c>
      <c r="O102" s="83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76</v>
      </c>
      <c r="AT102" s="215" t="s">
        <v>129</v>
      </c>
      <c r="AU102" s="215" t="s">
        <v>76</v>
      </c>
      <c r="AY102" s="16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76</v>
      </c>
      <c r="BK102" s="216">
        <f>ROUND(I102*H102,2)</f>
        <v>0</v>
      </c>
      <c r="BL102" s="16" t="s">
        <v>76</v>
      </c>
      <c r="BM102" s="215" t="s">
        <v>183</v>
      </c>
    </row>
    <row r="103" s="2" customFormat="1" ht="49.05" customHeight="1">
      <c r="A103" s="37"/>
      <c r="B103" s="38"/>
      <c r="C103" s="204" t="s">
        <v>184</v>
      </c>
      <c r="D103" s="204" t="s">
        <v>129</v>
      </c>
      <c r="E103" s="205" t="s">
        <v>185</v>
      </c>
      <c r="F103" s="206" t="s">
        <v>186</v>
      </c>
      <c r="G103" s="207" t="s">
        <v>132</v>
      </c>
      <c r="H103" s="208">
        <v>2</v>
      </c>
      <c r="I103" s="209"/>
      <c r="J103" s="210">
        <f>ROUND(I103*H103,2)</f>
        <v>0</v>
      </c>
      <c r="K103" s="206" t="s">
        <v>133</v>
      </c>
      <c r="L103" s="43"/>
      <c r="M103" s="211" t="s">
        <v>19</v>
      </c>
      <c r="N103" s="212" t="s">
        <v>40</v>
      </c>
      <c r="O103" s="83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76</v>
      </c>
      <c r="AT103" s="215" t="s">
        <v>129</v>
      </c>
      <c r="AU103" s="215" t="s">
        <v>76</v>
      </c>
      <c r="AY103" s="16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76</v>
      </c>
      <c r="BK103" s="216">
        <f>ROUND(I103*H103,2)</f>
        <v>0</v>
      </c>
      <c r="BL103" s="16" t="s">
        <v>76</v>
      </c>
      <c r="BM103" s="215" t="s">
        <v>187</v>
      </c>
    </row>
    <row r="104" s="2" customFormat="1" ht="49.05" customHeight="1">
      <c r="A104" s="37"/>
      <c r="B104" s="38"/>
      <c r="C104" s="204" t="s">
        <v>188</v>
      </c>
      <c r="D104" s="204" t="s">
        <v>129</v>
      </c>
      <c r="E104" s="205" t="s">
        <v>189</v>
      </c>
      <c r="F104" s="206" t="s">
        <v>190</v>
      </c>
      <c r="G104" s="207" t="s">
        <v>132</v>
      </c>
      <c r="H104" s="208">
        <v>8</v>
      </c>
      <c r="I104" s="209"/>
      <c r="J104" s="210">
        <f>ROUND(I104*H104,2)</f>
        <v>0</v>
      </c>
      <c r="K104" s="206" t="s">
        <v>133</v>
      </c>
      <c r="L104" s="43"/>
      <c r="M104" s="211" t="s">
        <v>19</v>
      </c>
      <c r="N104" s="212" t="s">
        <v>40</v>
      </c>
      <c r="O104" s="83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76</v>
      </c>
      <c r="AT104" s="215" t="s">
        <v>129</v>
      </c>
      <c r="AU104" s="215" t="s">
        <v>76</v>
      </c>
      <c r="AY104" s="16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76</v>
      </c>
      <c r="BK104" s="216">
        <f>ROUND(I104*H104,2)</f>
        <v>0</v>
      </c>
      <c r="BL104" s="16" t="s">
        <v>76</v>
      </c>
      <c r="BM104" s="215" t="s">
        <v>191</v>
      </c>
    </row>
    <row r="105" s="2" customFormat="1" ht="21.75" customHeight="1">
      <c r="A105" s="37"/>
      <c r="B105" s="38"/>
      <c r="C105" s="217" t="s">
        <v>8</v>
      </c>
      <c r="D105" s="217" t="s">
        <v>139</v>
      </c>
      <c r="E105" s="218" t="s">
        <v>192</v>
      </c>
      <c r="F105" s="219" t="s">
        <v>193</v>
      </c>
      <c r="G105" s="220" t="s">
        <v>174</v>
      </c>
      <c r="H105" s="221">
        <v>49</v>
      </c>
      <c r="I105" s="222"/>
      <c r="J105" s="223">
        <f>ROUND(I105*H105,2)</f>
        <v>0</v>
      </c>
      <c r="K105" s="219" t="s">
        <v>133</v>
      </c>
      <c r="L105" s="224"/>
      <c r="M105" s="225" t="s">
        <v>19</v>
      </c>
      <c r="N105" s="226" t="s">
        <v>40</v>
      </c>
      <c r="O105" s="83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169</v>
      </c>
      <c r="AT105" s="215" t="s">
        <v>139</v>
      </c>
      <c r="AU105" s="215" t="s">
        <v>76</v>
      </c>
      <c r="AY105" s="16" t="s">
        <v>128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76</v>
      </c>
      <c r="BK105" s="216">
        <f>ROUND(I105*H105,2)</f>
        <v>0</v>
      </c>
      <c r="BL105" s="16" t="s">
        <v>169</v>
      </c>
      <c r="BM105" s="215" t="s">
        <v>194</v>
      </c>
    </row>
    <row r="106" s="2" customFormat="1" ht="16.5" customHeight="1">
      <c r="A106" s="37"/>
      <c r="B106" s="38"/>
      <c r="C106" s="204" t="s">
        <v>195</v>
      </c>
      <c r="D106" s="204" t="s">
        <v>129</v>
      </c>
      <c r="E106" s="205" t="s">
        <v>196</v>
      </c>
      <c r="F106" s="206" t="s">
        <v>197</v>
      </c>
      <c r="G106" s="207" t="s">
        <v>174</v>
      </c>
      <c r="H106" s="208">
        <v>49</v>
      </c>
      <c r="I106" s="209"/>
      <c r="J106" s="210">
        <f>ROUND(I106*H106,2)</f>
        <v>0</v>
      </c>
      <c r="K106" s="206" t="s">
        <v>133</v>
      </c>
      <c r="L106" s="43"/>
      <c r="M106" s="211" t="s">
        <v>19</v>
      </c>
      <c r="N106" s="212" t="s">
        <v>40</v>
      </c>
      <c r="O106" s="83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198</v>
      </c>
      <c r="AT106" s="215" t="s">
        <v>129</v>
      </c>
      <c r="AU106" s="215" t="s">
        <v>76</v>
      </c>
      <c r="AY106" s="16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76</v>
      </c>
      <c r="BK106" s="216">
        <f>ROUND(I106*H106,2)</f>
        <v>0</v>
      </c>
      <c r="BL106" s="16" t="s">
        <v>198</v>
      </c>
      <c r="BM106" s="215" t="s">
        <v>199</v>
      </c>
    </row>
    <row r="107" s="2" customFormat="1" ht="16.5" customHeight="1">
      <c r="A107" s="37"/>
      <c r="B107" s="38"/>
      <c r="C107" s="217" t="s">
        <v>200</v>
      </c>
      <c r="D107" s="217" t="s">
        <v>139</v>
      </c>
      <c r="E107" s="218" t="s">
        <v>201</v>
      </c>
      <c r="F107" s="219" t="s">
        <v>202</v>
      </c>
      <c r="G107" s="220" t="s">
        <v>203</v>
      </c>
      <c r="H107" s="221">
        <v>47.5</v>
      </c>
      <c r="I107" s="222"/>
      <c r="J107" s="223">
        <f>ROUND(I107*H107,2)</f>
        <v>0</v>
      </c>
      <c r="K107" s="219" t="s">
        <v>133</v>
      </c>
      <c r="L107" s="224"/>
      <c r="M107" s="225" t="s">
        <v>19</v>
      </c>
      <c r="N107" s="226" t="s">
        <v>40</v>
      </c>
      <c r="O107" s="83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169</v>
      </c>
      <c r="AT107" s="215" t="s">
        <v>139</v>
      </c>
      <c r="AU107" s="215" t="s">
        <v>76</v>
      </c>
      <c r="AY107" s="16" t="s">
        <v>128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76</v>
      </c>
      <c r="BK107" s="216">
        <f>ROUND(I107*H107,2)</f>
        <v>0</v>
      </c>
      <c r="BL107" s="16" t="s">
        <v>169</v>
      </c>
      <c r="BM107" s="215" t="s">
        <v>204</v>
      </c>
    </row>
    <row r="108" s="12" customFormat="1">
      <c r="A108" s="12"/>
      <c r="B108" s="232"/>
      <c r="C108" s="233"/>
      <c r="D108" s="227" t="s">
        <v>205</v>
      </c>
      <c r="E108" s="234" t="s">
        <v>19</v>
      </c>
      <c r="F108" s="235" t="s">
        <v>206</v>
      </c>
      <c r="G108" s="233"/>
      <c r="H108" s="236">
        <v>47.5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42" t="s">
        <v>205</v>
      </c>
      <c r="AU108" s="242" t="s">
        <v>76</v>
      </c>
      <c r="AV108" s="12" t="s">
        <v>78</v>
      </c>
      <c r="AW108" s="12" t="s">
        <v>31</v>
      </c>
      <c r="AX108" s="12" t="s">
        <v>69</v>
      </c>
      <c r="AY108" s="242" t="s">
        <v>128</v>
      </c>
    </row>
    <row r="109" s="13" customFormat="1">
      <c r="A109" s="13"/>
      <c r="B109" s="243"/>
      <c r="C109" s="244"/>
      <c r="D109" s="227" t="s">
        <v>205</v>
      </c>
      <c r="E109" s="245" t="s">
        <v>19</v>
      </c>
      <c r="F109" s="246" t="s">
        <v>207</v>
      </c>
      <c r="G109" s="244"/>
      <c r="H109" s="247">
        <v>47.5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3" t="s">
        <v>205</v>
      </c>
      <c r="AU109" s="253" t="s">
        <v>76</v>
      </c>
      <c r="AV109" s="13" t="s">
        <v>127</v>
      </c>
      <c r="AW109" s="13" t="s">
        <v>31</v>
      </c>
      <c r="AX109" s="13" t="s">
        <v>76</v>
      </c>
      <c r="AY109" s="253" t="s">
        <v>128</v>
      </c>
    </row>
    <row r="110" s="2" customFormat="1" ht="44.25" customHeight="1">
      <c r="A110" s="37"/>
      <c r="B110" s="38"/>
      <c r="C110" s="204" t="s">
        <v>208</v>
      </c>
      <c r="D110" s="204" t="s">
        <v>129</v>
      </c>
      <c r="E110" s="205" t="s">
        <v>209</v>
      </c>
      <c r="F110" s="206" t="s">
        <v>210</v>
      </c>
      <c r="G110" s="207" t="s">
        <v>174</v>
      </c>
      <c r="H110" s="208">
        <v>50</v>
      </c>
      <c r="I110" s="209"/>
      <c r="J110" s="210">
        <f>ROUND(I110*H110,2)</f>
        <v>0</v>
      </c>
      <c r="K110" s="206" t="s">
        <v>133</v>
      </c>
      <c r="L110" s="43"/>
      <c r="M110" s="211" t="s">
        <v>19</v>
      </c>
      <c r="N110" s="212" t="s">
        <v>40</v>
      </c>
      <c r="O110" s="83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76</v>
      </c>
      <c r="AT110" s="215" t="s">
        <v>129</v>
      </c>
      <c r="AU110" s="215" t="s">
        <v>76</v>
      </c>
      <c r="AY110" s="16" t="s">
        <v>128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76</v>
      </c>
      <c r="BK110" s="216">
        <f>ROUND(I110*H110,2)</f>
        <v>0</v>
      </c>
      <c r="BL110" s="16" t="s">
        <v>76</v>
      </c>
      <c r="BM110" s="215" t="s">
        <v>211</v>
      </c>
    </row>
    <row r="111" s="2" customFormat="1" ht="16.5" customHeight="1">
      <c r="A111" s="37"/>
      <c r="B111" s="38"/>
      <c r="C111" s="217" t="s">
        <v>212</v>
      </c>
      <c r="D111" s="217" t="s">
        <v>139</v>
      </c>
      <c r="E111" s="218" t="s">
        <v>213</v>
      </c>
      <c r="F111" s="219" t="s">
        <v>214</v>
      </c>
      <c r="G111" s="220" t="s">
        <v>203</v>
      </c>
      <c r="H111" s="221">
        <v>3.1000000000000001</v>
      </c>
      <c r="I111" s="222"/>
      <c r="J111" s="223">
        <f>ROUND(I111*H111,2)</f>
        <v>0</v>
      </c>
      <c r="K111" s="219" t="s">
        <v>133</v>
      </c>
      <c r="L111" s="224"/>
      <c r="M111" s="225" t="s">
        <v>19</v>
      </c>
      <c r="N111" s="226" t="s">
        <v>40</v>
      </c>
      <c r="O111" s="83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5" t="s">
        <v>169</v>
      </c>
      <c r="AT111" s="215" t="s">
        <v>139</v>
      </c>
      <c r="AU111" s="215" t="s">
        <v>76</v>
      </c>
      <c r="AY111" s="16" t="s">
        <v>128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76</v>
      </c>
      <c r="BK111" s="216">
        <f>ROUND(I111*H111,2)</f>
        <v>0</v>
      </c>
      <c r="BL111" s="16" t="s">
        <v>169</v>
      </c>
      <c r="BM111" s="215" t="s">
        <v>215</v>
      </c>
    </row>
    <row r="112" s="12" customFormat="1">
      <c r="A112" s="12"/>
      <c r="B112" s="232"/>
      <c r="C112" s="233"/>
      <c r="D112" s="227" t="s">
        <v>205</v>
      </c>
      <c r="E112" s="234" t="s">
        <v>19</v>
      </c>
      <c r="F112" s="235" t="s">
        <v>216</v>
      </c>
      <c r="G112" s="233"/>
      <c r="H112" s="236">
        <v>3.1000000000000001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42" t="s">
        <v>205</v>
      </c>
      <c r="AU112" s="242" t="s">
        <v>76</v>
      </c>
      <c r="AV112" s="12" t="s">
        <v>78</v>
      </c>
      <c r="AW112" s="12" t="s">
        <v>31</v>
      </c>
      <c r="AX112" s="12" t="s">
        <v>69</v>
      </c>
      <c r="AY112" s="242" t="s">
        <v>128</v>
      </c>
    </row>
    <row r="113" s="13" customFormat="1">
      <c r="A113" s="13"/>
      <c r="B113" s="243"/>
      <c r="C113" s="244"/>
      <c r="D113" s="227" t="s">
        <v>205</v>
      </c>
      <c r="E113" s="245" t="s">
        <v>19</v>
      </c>
      <c r="F113" s="246" t="s">
        <v>207</v>
      </c>
      <c r="G113" s="244"/>
      <c r="H113" s="247">
        <v>3.1000000000000001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3" t="s">
        <v>205</v>
      </c>
      <c r="AU113" s="253" t="s">
        <v>76</v>
      </c>
      <c r="AV113" s="13" t="s">
        <v>127</v>
      </c>
      <c r="AW113" s="13" t="s">
        <v>31</v>
      </c>
      <c r="AX113" s="13" t="s">
        <v>76</v>
      </c>
      <c r="AY113" s="253" t="s">
        <v>128</v>
      </c>
    </row>
    <row r="114" s="2" customFormat="1" ht="24.15" customHeight="1">
      <c r="A114" s="37"/>
      <c r="B114" s="38"/>
      <c r="C114" s="204" t="s">
        <v>217</v>
      </c>
      <c r="D114" s="204" t="s">
        <v>129</v>
      </c>
      <c r="E114" s="205" t="s">
        <v>218</v>
      </c>
      <c r="F114" s="206" t="s">
        <v>219</v>
      </c>
      <c r="G114" s="207" t="s">
        <v>174</v>
      </c>
      <c r="H114" s="208">
        <v>5</v>
      </c>
      <c r="I114" s="209"/>
      <c r="J114" s="210">
        <f>ROUND(I114*H114,2)</f>
        <v>0</v>
      </c>
      <c r="K114" s="206" t="s">
        <v>133</v>
      </c>
      <c r="L114" s="43"/>
      <c r="M114" s="211" t="s">
        <v>19</v>
      </c>
      <c r="N114" s="212" t="s">
        <v>40</v>
      </c>
      <c r="O114" s="83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76</v>
      </c>
      <c r="AT114" s="215" t="s">
        <v>129</v>
      </c>
      <c r="AU114" s="215" t="s">
        <v>76</v>
      </c>
      <c r="AY114" s="16" t="s">
        <v>128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76</v>
      </c>
      <c r="BK114" s="216">
        <f>ROUND(I114*H114,2)</f>
        <v>0</v>
      </c>
      <c r="BL114" s="16" t="s">
        <v>76</v>
      </c>
      <c r="BM114" s="215" t="s">
        <v>220</v>
      </c>
    </row>
    <row r="115" s="2" customFormat="1" ht="16.5" customHeight="1">
      <c r="A115" s="37"/>
      <c r="B115" s="38"/>
      <c r="C115" s="217" t="s">
        <v>7</v>
      </c>
      <c r="D115" s="217" t="s">
        <v>139</v>
      </c>
      <c r="E115" s="218" t="s">
        <v>221</v>
      </c>
      <c r="F115" s="219" t="s">
        <v>222</v>
      </c>
      <c r="G115" s="220" t="s">
        <v>132</v>
      </c>
      <c r="H115" s="221">
        <v>2</v>
      </c>
      <c r="I115" s="222"/>
      <c r="J115" s="223">
        <f>ROUND(I115*H115,2)</f>
        <v>0</v>
      </c>
      <c r="K115" s="219" t="s">
        <v>133</v>
      </c>
      <c r="L115" s="224"/>
      <c r="M115" s="225" t="s">
        <v>19</v>
      </c>
      <c r="N115" s="226" t="s">
        <v>40</v>
      </c>
      <c r="O115" s="83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169</v>
      </c>
      <c r="AT115" s="215" t="s">
        <v>139</v>
      </c>
      <c r="AU115" s="215" t="s">
        <v>76</v>
      </c>
      <c r="AY115" s="16" t="s">
        <v>128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76</v>
      </c>
      <c r="BK115" s="216">
        <f>ROUND(I115*H115,2)</f>
        <v>0</v>
      </c>
      <c r="BL115" s="16" t="s">
        <v>169</v>
      </c>
      <c r="BM115" s="215" t="s">
        <v>223</v>
      </c>
    </row>
    <row r="116" s="2" customFormat="1" ht="16.5" customHeight="1">
      <c r="A116" s="37"/>
      <c r="B116" s="38"/>
      <c r="C116" s="217" t="s">
        <v>224</v>
      </c>
      <c r="D116" s="217" t="s">
        <v>139</v>
      </c>
      <c r="E116" s="218" t="s">
        <v>225</v>
      </c>
      <c r="F116" s="219" t="s">
        <v>226</v>
      </c>
      <c r="G116" s="220" t="s">
        <v>132</v>
      </c>
      <c r="H116" s="221">
        <v>2</v>
      </c>
      <c r="I116" s="222"/>
      <c r="J116" s="223">
        <f>ROUND(I116*H116,2)</f>
        <v>0</v>
      </c>
      <c r="K116" s="219" t="s">
        <v>133</v>
      </c>
      <c r="L116" s="224"/>
      <c r="M116" s="225" t="s">
        <v>19</v>
      </c>
      <c r="N116" s="226" t="s">
        <v>40</v>
      </c>
      <c r="O116" s="83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169</v>
      </c>
      <c r="AT116" s="215" t="s">
        <v>139</v>
      </c>
      <c r="AU116" s="215" t="s">
        <v>76</v>
      </c>
      <c r="AY116" s="16" t="s">
        <v>128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76</v>
      </c>
      <c r="BK116" s="216">
        <f>ROUND(I116*H116,2)</f>
        <v>0</v>
      </c>
      <c r="BL116" s="16" t="s">
        <v>169</v>
      </c>
      <c r="BM116" s="215" t="s">
        <v>227</v>
      </c>
    </row>
    <row r="117" s="2" customFormat="1" ht="16.5" customHeight="1">
      <c r="A117" s="37"/>
      <c r="B117" s="38"/>
      <c r="C117" s="204" t="s">
        <v>228</v>
      </c>
      <c r="D117" s="204" t="s">
        <v>129</v>
      </c>
      <c r="E117" s="205" t="s">
        <v>229</v>
      </c>
      <c r="F117" s="206" t="s">
        <v>230</v>
      </c>
      <c r="G117" s="207" t="s">
        <v>132</v>
      </c>
      <c r="H117" s="208">
        <v>4</v>
      </c>
      <c r="I117" s="209"/>
      <c r="J117" s="210">
        <f>ROUND(I117*H117,2)</f>
        <v>0</v>
      </c>
      <c r="K117" s="206" t="s">
        <v>133</v>
      </c>
      <c r="L117" s="43"/>
      <c r="M117" s="211" t="s">
        <v>19</v>
      </c>
      <c r="N117" s="212" t="s">
        <v>40</v>
      </c>
      <c r="O117" s="83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5" t="s">
        <v>76</v>
      </c>
      <c r="AT117" s="215" t="s">
        <v>129</v>
      </c>
      <c r="AU117" s="215" t="s">
        <v>76</v>
      </c>
      <c r="AY117" s="16" t="s">
        <v>128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76</v>
      </c>
      <c r="BK117" s="216">
        <f>ROUND(I117*H117,2)</f>
        <v>0</v>
      </c>
      <c r="BL117" s="16" t="s">
        <v>76</v>
      </c>
      <c r="BM117" s="215" t="s">
        <v>231</v>
      </c>
    </row>
    <row r="118" s="2" customFormat="1" ht="16.5" customHeight="1">
      <c r="A118" s="37"/>
      <c r="B118" s="38"/>
      <c r="C118" s="217" t="s">
        <v>232</v>
      </c>
      <c r="D118" s="217" t="s">
        <v>139</v>
      </c>
      <c r="E118" s="218" t="s">
        <v>233</v>
      </c>
      <c r="F118" s="219" t="s">
        <v>234</v>
      </c>
      <c r="G118" s="220" t="s">
        <v>174</v>
      </c>
      <c r="H118" s="221">
        <v>43</v>
      </c>
      <c r="I118" s="222"/>
      <c r="J118" s="223">
        <f>ROUND(I118*H118,2)</f>
        <v>0</v>
      </c>
      <c r="K118" s="219" t="s">
        <v>133</v>
      </c>
      <c r="L118" s="224"/>
      <c r="M118" s="254" t="s">
        <v>19</v>
      </c>
      <c r="N118" s="255" t="s">
        <v>40</v>
      </c>
      <c r="O118" s="256"/>
      <c r="P118" s="257">
        <f>O118*H118</f>
        <v>0</v>
      </c>
      <c r="Q118" s="257">
        <v>0</v>
      </c>
      <c r="R118" s="257">
        <f>Q118*H118</f>
        <v>0</v>
      </c>
      <c r="S118" s="257">
        <v>0</v>
      </c>
      <c r="T118" s="258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78</v>
      </c>
      <c r="AT118" s="215" t="s">
        <v>139</v>
      </c>
      <c r="AU118" s="215" t="s">
        <v>76</v>
      </c>
      <c r="AY118" s="16" t="s">
        <v>128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76</v>
      </c>
      <c r="BK118" s="216">
        <f>ROUND(I118*H118,2)</f>
        <v>0</v>
      </c>
      <c r="BL118" s="16" t="s">
        <v>76</v>
      </c>
      <c r="BM118" s="215" t="s">
        <v>235</v>
      </c>
    </row>
    <row r="119" s="2" customFormat="1" ht="6.96" customHeight="1">
      <c r="A119" s="37"/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43"/>
      <c r="M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</sheetData>
  <sheetProtection sheet="1" autoFilter="0" formatColumns="0" formatRows="0" objects="1" scenarios="1" spinCount="100000" saltValue="6jB6wccUBVZajebuMcuR7BY4UBpM9R6D7alwK0PIjuwjN5T1OO7ncSdCnmk4fjifbXfb13D6h5cttQqB3KUkmQ==" hashValue="o5sokVeeWVG8pUVyS1Pq17TOHvD6oau2GmvaGUb68a8tEHhlv2oXWsNcEUxwBespj0f+uvv/rUiWl0IVWrEXOQ==" algorithmName="SHA-512" password="CC35"/>
  <autoFilter ref="C85:K11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trati Přerov - Břeclav - 1.etapa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236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26. 8. 2021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ROUND((SUM(BE85:BE134)),  2)</f>
        <v>0</v>
      </c>
      <c r="G35" s="37"/>
      <c r="H35" s="37"/>
      <c r="I35" s="156">
        <v>0.20999999999999999</v>
      </c>
      <c r="J35" s="155">
        <f>ROUND(((SUM(BE85:BE134))*I35),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ROUND((SUM(BF85:BF134)),  2)</f>
        <v>0</v>
      </c>
      <c r="G36" s="37"/>
      <c r="H36" s="37"/>
      <c r="I36" s="156">
        <v>0.14999999999999999</v>
      </c>
      <c r="J36" s="155">
        <f>ROUND(((SUM(BF85:BF134))*I36),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ROUND((SUM(BG85:BG134)),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ROUND((SUM(BH85:BH134)),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ROUND((SUM(BI85:BI134)),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trati Přerov - Břeclav - 1.etapa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02 - Venkovní prvky - stavební část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26. 8. 2021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112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Oprava PZS na trati Přerov - Břeclav - 1.etapa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02 - Venkovní prvky - stavební část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26. 8. 2021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0" customFormat="1" ht="29.28" customHeight="1">
      <c r="A84" s="179"/>
      <c r="B84" s="180"/>
      <c r="C84" s="181" t="s">
        <v>113</v>
      </c>
      <c r="D84" s="182" t="s">
        <v>54</v>
      </c>
      <c r="E84" s="182" t="s">
        <v>50</v>
      </c>
      <c r="F84" s="182" t="s">
        <v>51</v>
      </c>
      <c r="G84" s="182" t="s">
        <v>114</v>
      </c>
      <c r="H84" s="182" t="s">
        <v>115</v>
      </c>
      <c r="I84" s="182" t="s">
        <v>116</v>
      </c>
      <c r="J84" s="182" t="s">
        <v>109</v>
      </c>
      <c r="K84" s="183" t="s">
        <v>117</v>
      </c>
      <c r="L84" s="184"/>
      <c r="M84" s="91" t="s">
        <v>19</v>
      </c>
      <c r="N84" s="92" t="s">
        <v>39</v>
      </c>
      <c r="O84" s="92" t="s">
        <v>118</v>
      </c>
      <c r="P84" s="92" t="s">
        <v>119</v>
      </c>
      <c r="Q84" s="92" t="s">
        <v>120</v>
      </c>
      <c r="R84" s="92" t="s">
        <v>121</v>
      </c>
      <c r="S84" s="92" t="s">
        <v>122</v>
      </c>
      <c r="T84" s="93" t="s">
        <v>123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7"/>
      <c r="B85" s="38"/>
      <c r="C85" s="98" t="s">
        <v>124</v>
      </c>
      <c r="D85" s="39"/>
      <c r="E85" s="39"/>
      <c r="F85" s="39"/>
      <c r="G85" s="39"/>
      <c r="H85" s="39"/>
      <c r="I85" s="39"/>
      <c r="J85" s="185">
        <f>BK85</f>
        <v>0</v>
      </c>
      <c r="K85" s="39"/>
      <c r="L85" s="43"/>
      <c r="M85" s="94"/>
      <c r="N85" s="186"/>
      <c r="O85" s="95"/>
      <c r="P85" s="187">
        <f>SUM(P86:P134)</f>
        <v>0</v>
      </c>
      <c r="Q85" s="95"/>
      <c r="R85" s="187">
        <f>SUM(R86:R134)</f>
        <v>0.48024</v>
      </c>
      <c r="S85" s="95"/>
      <c r="T85" s="188">
        <f>SUM(T86:T134)</f>
        <v>27.84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68</v>
      </c>
      <c r="AU85" s="16" t="s">
        <v>110</v>
      </c>
      <c r="BK85" s="189">
        <f>SUM(BK86:BK134)</f>
        <v>0</v>
      </c>
    </row>
    <row r="86" s="2" customFormat="1" ht="16.5" customHeight="1">
      <c r="A86" s="37"/>
      <c r="B86" s="38"/>
      <c r="C86" s="204" t="s">
        <v>76</v>
      </c>
      <c r="D86" s="204" t="s">
        <v>129</v>
      </c>
      <c r="E86" s="205" t="s">
        <v>237</v>
      </c>
      <c r="F86" s="206" t="s">
        <v>238</v>
      </c>
      <c r="G86" s="207" t="s">
        <v>239</v>
      </c>
      <c r="H86" s="208">
        <v>0.10000000000000001</v>
      </c>
      <c r="I86" s="209"/>
      <c r="J86" s="210">
        <f>ROUND(I86*H86,2)</f>
        <v>0</v>
      </c>
      <c r="K86" s="206" t="s">
        <v>240</v>
      </c>
      <c r="L86" s="43"/>
      <c r="M86" s="211" t="s">
        <v>19</v>
      </c>
      <c r="N86" s="212" t="s">
        <v>40</v>
      </c>
      <c r="O86" s="83"/>
      <c r="P86" s="213">
        <f>O86*H86</f>
        <v>0</v>
      </c>
      <c r="Q86" s="213">
        <v>0.0088000000000000005</v>
      </c>
      <c r="R86" s="213">
        <f>Q86*H86</f>
        <v>0.00088000000000000014</v>
      </c>
      <c r="S86" s="213">
        <v>0</v>
      </c>
      <c r="T86" s="21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5" t="s">
        <v>76</v>
      </c>
      <c r="AT86" s="215" t="s">
        <v>129</v>
      </c>
      <c r="AU86" s="215" t="s">
        <v>69</v>
      </c>
      <c r="AY86" s="16" t="s">
        <v>128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6" t="s">
        <v>76</v>
      </c>
      <c r="BK86" s="216">
        <f>ROUND(I86*H86,2)</f>
        <v>0</v>
      </c>
      <c r="BL86" s="16" t="s">
        <v>76</v>
      </c>
      <c r="BM86" s="215" t="s">
        <v>241</v>
      </c>
    </row>
    <row r="87" s="2" customFormat="1">
      <c r="A87" s="37"/>
      <c r="B87" s="38"/>
      <c r="C87" s="39"/>
      <c r="D87" s="259" t="s">
        <v>242</v>
      </c>
      <c r="E87" s="39"/>
      <c r="F87" s="260" t="s">
        <v>243</v>
      </c>
      <c r="G87" s="39"/>
      <c r="H87" s="39"/>
      <c r="I87" s="229"/>
      <c r="J87" s="39"/>
      <c r="K87" s="39"/>
      <c r="L87" s="43"/>
      <c r="M87" s="230"/>
      <c r="N87" s="23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242</v>
      </c>
      <c r="AU87" s="16" t="s">
        <v>69</v>
      </c>
    </row>
    <row r="88" s="2" customFormat="1" ht="24.15" customHeight="1">
      <c r="A88" s="37"/>
      <c r="B88" s="38"/>
      <c r="C88" s="204" t="s">
        <v>78</v>
      </c>
      <c r="D88" s="204" t="s">
        <v>129</v>
      </c>
      <c r="E88" s="205" t="s">
        <v>244</v>
      </c>
      <c r="F88" s="206" t="s">
        <v>245</v>
      </c>
      <c r="G88" s="207" t="s">
        <v>246</v>
      </c>
      <c r="H88" s="208">
        <v>40</v>
      </c>
      <c r="I88" s="209"/>
      <c r="J88" s="210">
        <f>ROUND(I88*H88,2)</f>
        <v>0</v>
      </c>
      <c r="K88" s="206" t="s">
        <v>240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198</v>
      </c>
      <c r="AT88" s="215" t="s">
        <v>129</v>
      </c>
      <c r="AU88" s="215" t="s">
        <v>69</v>
      </c>
      <c r="AY88" s="16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198</v>
      </c>
      <c r="BM88" s="215" t="s">
        <v>247</v>
      </c>
    </row>
    <row r="89" s="2" customFormat="1">
      <c r="A89" s="37"/>
      <c r="B89" s="38"/>
      <c r="C89" s="39"/>
      <c r="D89" s="259" t="s">
        <v>242</v>
      </c>
      <c r="E89" s="39"/>
      <c r="F89" s="260" t="s">
        <v>248</v>
      </c>
      <c r="G89" s="39"/>
      <c r="H89" s="39"/>
      <c r="I89" s="229"/>
      <c r="J89" s="39"/>
      <c r="K89" s="39"/>
      <c r="L89" s="43"/>
      <c r="M89" s="230"/>
      <c r="N89" s="23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242</v>
      </c>
      <c r="AU89" s="16" t="s">
        <v>69</v>
      </c>
    </row>
    <row r="90" s="12" customFormat="1">
      <c r="A90" s="12"/>
      <c r="B90" s="232"/>
      <c r="C90" s="233"/>
      <c r="D90" s="227" t="s">
        <v>205</v>
      </c>
      <c r="E90" s="234" t="s">
        <v>19</v>
      </c>
      <c r="F90" s="235" t="s">
        <v>249</v>
      </c>
      <c r="G90" s="233"/>
      <c r="H90" s="236">
        <v>12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42" t="s">
        <v>205</v>
      </c>
      <c r="AU90" s="242" t="s">
        <v>69</v>
      </c>
      <c r="AV90" s="12" t="s">
        <v>78</v>
      </c>
      <c r="AW90" s="12" t="s">
        <v>31</v>
      </c>
      <c r="AX90" s="12" t="s">
        <v>69</v>
      </c>
      <c r="AY90" s="242" t="s">
        <v>128</v>
      </c>
    </row>
    <row r="91" s="12" customFormat="1">
      <c r="A91" s="12"/>
      <c r="B91" s="232"/>
      <c r="C91" s="233"/>
      <c r="D91" s="227" t="s">
        <v>205</v>
      </c>
      <c r="E91" s="234" t="s">
        <v>19</v>
      </c>
      <c r="F91" s="235" t="s">
        <v>250</v>
      </c>
      <c r="G91" s="233"/>
      <c r="H91" s="236">
        <v>4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42" t="s">
        <v>205</v>
      </c>
      <c r="AU91" s="242" t="s">
        <v>69</v>
      </c>
      <c r="AV91" s="12" t="s">
        <v>78</v>
      </c>
      <c r="AW91" s="12" t="s">
        <v>31</v>
      </c>
      <c r="AX91" s="12" t="s">
        <v>69</v>
      </c>
      <c r="AY91" s="242" t="s">
        <v>128</v>
      </c>
    </row>
    <row r="92" s="12" customFormat="1">
      <c r="A92" s="12"/>
      <c r="B92" s="232"/>
      <c r="C92" s="233"/>
      <c r="D92" s="227" t="s">
        <v>205</v>
      </c>
      <c r="E92" s="234" t="s">
        <v>19</v>
      </c>
      <c r="F92" s="235" t="s">
        <v>251</v>
      </c>
      <c r="G92" s="233"/>
      <c r="H92" s="236">
        <v>24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42" t="s">
        <v>205</v>
      </c>
      <c r="AU92" s="242" t="s">
        <v>69</v>
      </c>
      <c r="AV92" s="12" t="s">
        <v>78</v>
      </c>
      <c r="AW92" s="12" t="s">
        <v>31</v>
      </c>
      <c r="AX92" s="12" t="s">
        <v>69</v>
      </c>
      <c r="AY92" s="242" t="s">
        <v>128</v>
      </c>
    </row>
    <row r="93" s="13" customFormat="1">
      <c r="A93" s="13"/>
      <c r="B93" s="243"/>
      <c r="C93" s="244"/>
      <c r="D93" s="227" t="s">
        <v>205</v>
      </c>
      <c r="E93" s="245" t="s">
        <v>19</v>
      </c>
      <c r="F93" s="246" t="s">
        <v>207</v>
      </c>
      <c r="G93" s="244"/>
      <c r="H93" s="247">
        <v>40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3" t="s">
        <v>205</v>
      </c>
      <c r="AU93" s="253" t="s">
        <v>69</v>
      </c>
      <c r="AV93" s="13" t="s">
        <v>127</v>
      </c>
      <c r="AW93" s="13" t="s">
        <v>31</v>
      </c>
      <c r="AX93" s="13" t="s">
        <v>76</v>
      </c>
      <c r="AY93" s="253" t="s">
        <v>128</v>
      </c>
    </row>
    <row r="94" s="2" customFormat="1" ht="21.75" customHeight="1">
      <c r="A94" s="37"/>
      <c r="B94" s="38"/>
      <c r="C94" s="204" t="s">
        <v>138</v>
      </c>
      <c r="D94" s="204" t="s">
        <v>129</v>
      </c>
      <c r="E94" s="205" t="s">
        <v>252</v>
      </c>
      <c r="F94" s="206" t="s">
        <v>253</v>
      </c>
      <c r="G94" s="207" t="s">
        <v>132</v>
      </c>
      <c r="H94" s="208">
        <v>8</v>
      </c>
      <c r="I94" s="209"/>
      <c r="J94" s="210">
        <f>ROUND(I94*H94,2)</f>
        <v>0</v>
      </c>
      <c r="K94" s="206" t="s">
        <v>240</v>
      </c>
      <c r="L94" s="43"/>
      <c r="M94" s="211" t="s">
        <v>19</v>
      </c>
      <c r="N94" s="212" t="s">
        <v>40</v>
      </c>
      <c r="O94" s="83"/>
      <c r="P94" s="213">
        <f>O94*H94</f>
        <v>0</v>
      </c>
      <c r="Q94" s="213">
        <v>0</v>
      </c>
      <c r="R94" s="213">
        <f>Q94*H94</f>
        <v>0</v>
      </c>
      <c r="S94" s="213">
        <v>3.48</v>
      </c>
      <c r="T94" s="214">
        <f>S94*H94</f>
        <v>27.84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76</v>
      </c>
      <c r="AT94" s="215" t="s">
        <v>129</v>
      </c>
      <c r="AU94" s="215" t="s">
        <v>69</v>
      </c>
      <c r="AY94" s="16" t="s">
        <v>128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76</v>
      </c>
      <c r="BK94" s="216">
        <f>ROUND(I94*H94,2)</f>
        <v>0</v>
      </c>
      <c r="BL94" s="16" t="s">
        <v>76</v>
      </c>
      <c r="BM94" s="215" t="s">
        <v>254</v>
      </c>
    </row>
    <row r="95" s="2" customFormat="1">
      <c r="A95" s="37"/>
      <c r="B95" s="38"/>
      <c r="C95" s="39"/>
      <c r="D95" s="259" t="s">
        <v>242</v>
      </c>
      <c r="E95" s="39"/>
      <c r="F95" s="260" t="s">
        <v>255</v>
      </c>
      <c r="G95" s="39"/>
      <c r="H95" s="39"/>
      <c r="I95" s="229"/>
      <c r="J95" s="39"/>
      <c r="K95" s="39"/>
      <c r="L95" s="43"/>
      <c r="M95" s="230"/>
      <c r="N95" s="23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242</v>
      </c>
      <c r="AU95" s="16" t="s">
        <v>69</v>
      </c>
    </row>
    <row r="96" s="2" customFormat="1" ht="16.5" customHeight="1">
      <c r="A96" s="37"/>
      <c r="B96" s="38"/>
      <c r="C96" s="204" t="s">
        <v>127</v>
      </c>
      <c r="D96" s="204" t="s">
        <v>129</v>
      </c>
      <c r="E96" s="205" t="s">
        <v>256</v>
      </c>
      <c r="F96" s="206" t="s">
        <v>257</v>
      </c>
      <c r="G96" s="207" t="s">
        <v>132</v>
      </c>
      <c r="H96" s="208">
        <v>4</v>
      </c>
      <c r="I96" s="209"/>
      <c r="J96" s="210">
        <f>ROUND(I96*H96,2)</f>
        <v>0</v>
      </c>
      <c r="K96" s="206" t="s">
        <v>240</v>
      </c>
      <c r="L96" s="43"/>
      <c r="M96" s="211" t="s">
        <v>19</v>
      </c>
      <c r="N96" s="212" t="s">
        <v>40</v>
      </c>
      <c r="O96" s="83"/>
      <c r="P96" s="213">
        <f>O96*H96</f>
        <v>0</v>
      </c>
      <c r="Q96" s="213">
        <v>0.11984</v>
      </c>
      <c r="R96" s="213">
        <f>Q96*H96</f>
        <v>0.47936000000000001</v>
      </c>
      <c r="S96" s="213">
        <v>0</v>
      </c>
      <c r="T96" s="21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76</v>
      </c>
      <c r="AT96" s="215" t="s">
        <v>129</v>
      </c>
      <c r="AU96" s="215" t="s">
        <v>69</v>
      </c>
      <c r="AY96" s="16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76</v>
      </c>
      <c r="BK96" s="216">
        <f>ROUND(I96*H96,2)</f>
        <v>0</v>
      </c>
      <c r="BL96" s="16" t="s">
        <v>76</v>
      </c>
      <c r="BM96" s="215" t="s">
        <v>258</v>
      </c>
    </row>
    <row r="97" s="2" customFormat="1">
      <c r="A97" s="37"/>
      <c r="B97" s="38"/>
      <c r="C97" s="39"/>
      <c r="D97" s="259" t="s">
        <v>242</v>
      </c>
      <c r="E97" s="39"/>
      <c r="F97" s="260" t="s">
        <v>259</v>
      </c>
      <c r="G97" s="39"/>
      <c r="H97" s="39"/>
      <c r="I97" s="229"/>
      <c r="J97" s="39"/>
      <c r="K97" s="39"/>
      <c r="L97" s="43"/>
      <c r="M97" s="230"/>
      <c r="N97" s="23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242</v>
      </c>
      <c r="AU97" s="16" t="s">
        <v>69</v>
      </c>
    </row>
    <row r="98" s="2" customFormat="1" ht="33" customHeight="1">
      <c r="A98" s="37"/>
      <c r="B98" s="38"/>
      <c r="C98" s="204" t="s">
        <v>149</v>
      </c>
      <c r="D98" s="204" t="s">
        <v>129</v>
      </c>
      <c r="E98" s="205" t="s">
        <v>260</v>
      </c>
      <c r="F98" s="206" t="s">
        <v>261</v>
      </c>
      <c r="G98" s="207" t="s">
        <v>246</v>
      </c>
      <c r="H98" s="208">
        <v>40</v>
      </c>
      <c r="I98" s="209"/>
      <c r="J98" s="210">
        <f>ROUND(I98*H98,2)</f>
        <v>0</v>
      </c>
      <c r="K98" s="206" t="s">
        <v>240</v>
      </c>
      <c r="L98" s="43"/>
      <c r="M98" s="211" t="s">
        <v>19</v>
      </c>
      <c r="N98" s="212" t="s">
        <v>40</v>
      </c>
      <c r="O98" s="83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76</v>
      </c>
      <c r="AT98" s="215" t="s">
        <v>129</v>
      </c>
      <c r="AU98" s="215" t="s">
        <v>69</v>
      </c>
      <c r="AY98" s="16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76</v>
      </c>
      <c r="BK98" s="216">
        <f>ROUND(I98*H98,2)</f>
        <v>0</v>
      </c>
      <c r="BL98" s="16" t="s">
        <v>76</v>
      </c>
      <c r="BM98" s="215" t="s">
        <v>262</v>
      </c>
    </row>
    <row r="99" s="2" customFormat="1">
      <c r="A99" s="37"/>
      <c r="B99" s="38"/>
      <c r="C99" s="39"/>
      <c r="D99" s="259" t="s">
        <v>242</v>
      </c>
      <c r="E99" s="39"/>
      <c r="F99" s="260" t="s">
        <v>263</v>
      </c>
      <c r="G99" s="39"/>
      <c r="H99" s="39"/>
      <c r="I99" s="229"/>
      <c r="J99" s="39"/>
      <c r="K99" s="39"/>
      <c r="L99" s="43"/>
      <c r="M99" s="230"/>
      <c r="N99" s="23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242</v>
      </c>
      <c r="AU99" s="16" t="s">
        <v>69</v>
      </c>
    </row>
    <row r="100" s="2" customFormat="1" ht="44.25" customHeight="1">
      <c r="A100" s="37"/>
      <c r="B100" s="38"/>
      <c r="C100" s="204" t="s">
        <v>153</v>
      </c>
      <c r="D100" s="204" t="s">
        <v>129</v>
      </c>
      <c r="E100" s="205" t="s">
        <v>264</v>
      </c>
      <c r="F100" s="206" t="s">
        <v>265</v>
      </c>
      <c r="G100" s="207" t="s">
        <v>266</v>
      </c>
      <c r="H100" s="208">
        <v>15.800000000000001</v>
      </c>
      <c r="I100" s="209"/>
      <c r="J100" s="210">
        <f>ROUND(I100*H100,2)</f>
        <v>0</v>
      </c>
      <c r="K100" s="206" t="s">
        <v>133</v>
      </c>
      <c r="L100" s="43"/>
      <c r="M100" s="211" t="s">
        <v>19</v>
      </c>
      <c r="N100" s="212" t="s">
        <v>40</v>
      </c>
      <c r="O100" s="83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127</v>
      </c>
      <c r="AT100" s="215" t="s">
        <v>129</v>
      </c>
      <c r="AU100" s="215" t="s">
        <v>69</v>
      </c>
      <c r="AY100" s="16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76</v>
      </c>
      <c r="BK100" s="216">
        <f>ROUND(I100*H100,2)</f>
        <v>0</v>
      </c>
      <c r="BL100" s="16" t="s">
        <v>127</v>
      </c>
      <c r="BM100" s="215" t="s">
        <v>267</v>
      </c>
    </row>
    <row r="101" s="12" customFormat="1">
      <c r="A101" s="12"/>
      <c r="B101" s="232"/>
      <c r="C101" s="233"/>
      <c r="D101" s="227" t="s">
        <v>205</v>
      </c>
      <c r="E101" s="234" t="s">
        <v>19</v>
      </c>
      <c r="F101" s="235" t="s">
        <v>268</v>
      </c>
      <c r="G101" s="233"/>
      <c r="H101" s="236">
        <v>8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42" t="s">
        <v>205</v>
      </c>
      <c r="AU101" s="242" t="s">
        <v>69</v>
      </c>
      <c r="AV101" s="12" t="s">
        <v>78</v>
      </c>
      <c r="AW101" s="12" t="s">
        <v>31</v>
      </c>
      <c r="AX101" s="12" t="s">
        <v>69</v>
      </c>
      <c r="AY101" s="242" t="s">
        <v>128</v>
      </c>
    </row>
    <row r="102" s="12" customFormat="1">
      <c r="A102" s="12"/>
      <c r="B102" s="232"/>
      <c r="C102" s="233"/>
      <c r="D102" s="227" t="s">
        <v>205</v>
      </c>
      <c r="E102" s="234" t="s">
        <v>19</v>
      </c>
      <c r="F102" s="235" t="s">
        <v>269</v>
      </c>
      <c r="G102" s="233"/>
      <c r="H102" s="236">
        <v>5.2000000000000002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42" t="s">
        <v>205</v>
      </c>
      <c r="AU102" s="242" t="s">
        <v>69</v>
      </c>
      <c r="AV102" s="12" t="s">
        <v>78</v>
      </c>
      <c r="AW102" s="12" t="s">
        <v>31</v>
      </c>
      <c r="AX102" s="12" t="s">
        <v>69</v>
      </c>
      <c r="AY102" s="242" t="s">
        <v>128</v>
      </c>
    </row>
    <row r="103" s="12" customFormat="1">
      <c r="A103" s="12"/>
      <c r="B103" s="232"/>
      <c r="C103" s="233"/>
      <c r="D103" s="227" t="s">
        <v>205</v>
      </c>
      <c r="E103" s="234" t="s">
        <v>19</v>
      </c>
      <c r="F103" s="235" t="s">
        <v>270</v>
      </c>
      <c r="G103" s="233"/>
      <c r="H103" s="236">
        <v>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42" t="s">
        <v>205</v>
      </c>
      <c r="AU103" s="242" t="s">
        <v>69</v>
      </c>
      <c r="AV103" s="12" t="s">
        <v>78</v>
      </c>
      <c r="AW103" s="12" t="s">
        <v>31</v>
      </c>
      <c r="AX103" s="12" t="s">
        <v>69</v>
      </c>
      <c r="AY103" s="242" t="s">
        <v>128</v>
      </c>
    </row>
    <row r="104" s="12" customFormat="1">
      <c r="A104" s="12"/>
      <c r="B104" s="232"/>
      <c r="C104" s="233"/>
      <c r="D104" s="227" t="s">
        <v>205</v>
      </c>
      <c r="E104" s="234" t="s">
        <v>19</v>
      </c>
      <c r="F104" s="235" t="s">
        <v>271</v>
      </c>
      <c r="G104" s="233"/>
      <c r="H104" s="236">
        <v>1.6000000000000001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42" t="s">
        <v>205</v>
      </c>
      <c r="AU104" s="242" t="s">
        <v>69</v>
      </c>
      <c r="AV104" s="12" t="s">
        <v>78</v>
      </c>
      <c r="AW104" s="12" t="s">
        <v>31</v>
      </c>
      <c r="AX104" s="12" t="s">
        <v>69</v>
      </c>
      <c r="AY104" s="242" t="s">
        <v>128</v>
      </c>
    </row>
    <row r="105" s="13" customFormat="1">
      <c r="A105" s="13"/>
      <c r="B105" s="243"/>
      <c r="C105" s="244"/>
      <c r="D105" s="227" t="s">
        <v>205</v>
      </c>
      <c r="E105" s="245" t="s">
        <v>19</v>
      </c>
      <c r="F105" s="246" t="s">
        <v>207</v>
      </c>
      <c r="G105" s="244"/>
      <c r="H105" s="247">
        <v>15.799999999999999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3" t="s">
        <v>205</v>
      </c>
      <c r="AU105" s="253" t="s">
        <v>69</v>
      </c>
      <c r="AV105" s="13" t="s">
        <v>127</v>
      </c>
      <c r="AW105" s="13" t="s">
        <v>31</v>
      </c>
      <c r="AX105" s="13" t="s">
        <v>76</v>
      </c>
      <c r="AY105" s="253" t="s">
        <v>128</v>
      </c>
    </row>
    <row r="106" s="2" customFormat="1" ht="66.75" customHeight="1">
      <c r="A106" s="37"/>
      <c r="B106" s="38"/>
      <c r="C106" s="204" t="s">
        <v>158</v>
      </c>
      <c r="D106" s="204" t="s">
        <v>129</v>
      </c>
      <c r="E106" s="205" t="s">
        <v>272</v>
      </c>
      <c r="F106" s="206" t="s">
        <v>273</v>
      </c>
      <c r="G106" s="207" t="s">
        <v>266</v>
      </c>
      <c r="H106" s="208">
        <v>1</v>
      </c>
      <c r="I106" s="209"/>
      <c r="J106" s="210">
        <f>ROUND(I106*H106,2)</f>
        <v>0</v>
      </c>
      <c r="K106" s="206" t="s">
        <v>133</v>
      </c>
      <c r="L106" s="43"/>
      <c r="M106" s="211" t="s">
        <v>19</v>
      </c>
      <c r="N106" s="212" t="s">
        <v>40</v>
      </c>
      <c r="O106" s="83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142</v>
      </c>
      <c r="AT106" s="215" t="s">
        <v>129</v>
      </c>
      <c r="AU106" s="215" t="s">
        <v>69</v>
      </c>
      <c r="AY106" s="16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76</v>
      </c>
      <c r="BK106" s="216">
        <f>ROUND(I106*H106,2)</f>
        <v>0</v>
      </c>
      <c r="BL106" s="16" t="s">
        <v>142</v>
      </c>
      <c r="BM106" s="215" t="s">
        <v>274</v>
      </c>
    </row>
    <row r="107" s="2" customFormat="1">
      <c r="A107" s="37"/>
      <c r="B107" s="38"/>
      <c r="C107" s="39"/>
      <c r="D107" s="227" t="s">
        <v>147</v>
      </c>
      <c r="E107" s="39"/>
      <c r="F107" s="228" t="s">
        <v>275</v>
      </c>
      <c r="G107" s="39"/>
      <c r="H107" s="39"/>
      <c r="I107" s="229"/>
      <c r="J107" s="39"/>
      <c r="K107" s="39"/>
      <c r="L107" s="43"/>
      <c r="M107" s="230"/>
      <c r="N107" s="23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147</v>
      </c>
      <c r="AU107" s="16" t="s">
        <v>69</v>
      </c>
    </row>
    <row r="108" s="12" customFormat="1">
      <c r="A108" s="12"/>
      <c r="B108" s="232"/>
      <c r="C108" s="233"/>
      <c r="D108" s="227" t="s">
        <v>205</v>
      </c>
      <c r="E108" s="234" t="s">
        <v>19</v>
      </c>
      <c r="F108" s="235" t="s">
        <v>276</v>
      </c>
      <c r="G108" s="233"/>
      <c r="H108" s="236">
        <v>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42" t="s">
        <v>205</v>
      </c>
      <c r="AU108" s="242" t="s">
        <v>69</v>
      </c>
      <c r="AV108" s="12" t="s">
        <v>78</v>
      </c>
      <c r="AW108" s="12" t="s">
        <v>31</v>
      </c>
      <c r="AX108" s="12" t="s">
        <v>69</v>
      </c>
      <c r="AY108" s="242" t="s">
        <v>128</v>
      </c>
    </row>
    <row r="109" s="13" customFormat="1">
      <c r="A109" s="13"/>
      <c r="B109" s="243"/>
      <c r="C109" s="244"/>
      <c r="D109" s="227" t="s">
        <v>205</v>
      </c>
      <c r="E109" s="245" t="s">
        <v>19</v>
      </c>
      <c r="F109" s="246" t="s">
        <v>207</v>
      </c>
      <c r="G109" s="244"/>
      <c r="H109" s="247">
        <v>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3" t="s">
        <v>205</v>
      </c>
      <c r="AU109" s="253" t="s">
        <v>69</v>
      </c>
      <c r="AV109" s="13" t="s">
        <v>127</v>
      </c>
      <c r="AW109" s="13" t="s">
        <v>31</v>
      </c>
      <c r="AX109" s="13" t="s">
        <v>76</v>
      </c>
      <c r="AY109" s="253" t="s">
        <v>128</v>
      </c>
    </row>
    <row r="110" s="2" customFormat="1" ht="49.05" customHeight="1">
      <c r="A110" s="37"/>
      <c r="B110" s="38"/>
      <c r="C110" s="204" t="s">
        <v>162</v>
      </c>
      <c r="D110" s="204" t="s">
        <v>129</v>
      </c>
      <c r="E110" s="205" t="s">
        <v>277</v>
      </c>
      <c r="F110" s="206" t="s">
        <v>278</v>
      </c>
      <c r="G110" s="207" t="s">
        <v>266</v>
      </c>
      <c r="H110" s="208">
        <v>8</v>
      </c>
      <c r="I110" s="209"/>
      <c r="J110" s="210">
        <f>ROUND(I110*H110,2)</f>
        <v>0</v>
      </c>
      <c r="K110" s="206" t="s">
        <v>133</v>
      </c>
      <c r="L110" s="43"/>
      <c r="M110" s="211" t="s">
        <v>19</v>
      </c>
      <c r="N110" s="212" t="s">
        <v>40</v>
      </c>
      <c r="O110" s="83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127</v>
      </c>
      <c r="AT110" s="215" t="s">
        <v>129</v>
      </c>
      <c r="AU110" s="215" t="s">
        <v>69</v>
      </c>
      <c r="AY110" s="16" t="s">
        <v>128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76</v>
      </c>
      <c r="BK110" s="216">
        <f>ROUND(I110*H110,2)</f>
        <v>0</v>
      </c>
      <c r="BL110" s="16" t="s">
        <v>127</v>
      </c>
      <c r="BM110" s="215" t="s">
        <v>279</v>
      </c>
    </row>
    <row r="111" s="12" customFormat="1">
      <c r="A111" s="12"/>
      <c r="B111" s="232"/>
      <c r="C111" s="233"/>
      <c r="D111" s="227" t="s">
        <v>205</v>
      </c>
      <c r="E111" s="234" t="s">
        <v>19</v>
      </c>
      <c r="F111" s="235" t="s">
        <v>280</v>
      </c>
      <c r="G111" s="233"/>
      <c r="H111" s="236">
        <v>8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42" t="s">
        <v>205</v>
      </c>
      <c r="AU111" s="242" t="s">
        <v>69</v>
      </c>
      <c r="AV111" s="12" t="s">
        <v>78</v>
      </c>
      <c r="AW111" s="12" t="s">
        <v>31</v>
      </c>
      <c r="AX111" s="12" t="s">
        <v>76</v>
      </c>
      <c r="AY111" s="242" t="s">
        <v>128</v>
      </c>
    </row>
    <row r="112" s="2" customFormat="1" ht="24.15" customHeight="1">
      <c r="A112" s="37"/>
      <c r="B112" s="38"/>
      <c r="C112" s="204" t="s">
        <v>166</v>
      </c>
      <c r="D112" s="204" t="s">
        <v>129</v>
      </c>
      <c r="E112" s="205" t="s">
        <v>281</v>
      </c>
      <c r="F112" s="206" t="s">
        <v>282</v>
      </c>
      <c r="G112" s="207" t="s">
        <v>246</v>
      </c>
      <c r="H112" s="208">
        <v>30.399999999999999</v>
      </c>
      <c r="I112" s="209"/>
      <c r="J112" s="210">
        <f>ROUND(I112*H112,2)</f>
        <v>0</v>
      </c>
      <c r="K112" s="206" t="s">
        <v>240</v>
      </c>
      <c r="L112" s="43"/>
      <c r="M112" s="211" t="s">
        <v>19</v>
      </c>
      <c r="N112" s="212" t="s">
        <v>40</v>
      </c>
      <c r="O112" s="83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127</v>
      </c>
      <c r="AT112" s="215" t="s">
        <v>129</v>
      </c>
      <c r="AU112" s="215" t="s">
        <v>69</v>
      </c>
      <c r="AY112" s="16" t="s">
        <v>128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76</v>
      </c>
      <c r="BK112" s="216">
        <f>ROUND(I112*H112,2)</f>
        <v>0</v>
      </c>
      <c r="BL112" s="16" t="s">
        <v>127</v>
      </c>
      <c r="BM112" s="215" t="s">
        <v>283</v>
      </c>
    </row>
    <row r="113" s="2" customFormat="1">
      <c r="A113" s="37"/>
      <c r="B113" s="38"/>
      <c r="C113" s="39"/>
      <c r="D113" s="259" t="s">
        <v>242</v>
      </c>
      <c r="E113" s="39"/>
      <c r="F113" s="260" t="s">
        <v>284</v>
      </c>
      <c r="G113" s="39"/>
      <c r="H113" s="39"/>
      <c r="I113" s="229"/>
      <c r="J113" s="39"/>
      <c r="K113" s="39"/>
      <c r="L113" s="43"/>
      <c r="M113" s="230"/>
      <c r="N113" s="231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242</v>
      </c>
      <c r="AU113" s="16" t="s">
        <v>69</v>
      </c>
    </row>
    <row r="114" s="12" customFormat="1">
      <c r="A114" s="12"/>
      <c r="B114" s="232"/>
      <c r="C114" s="233"/>
      <c r="D114" s="227" t="s">
        <v>205</v>
      </c>
      <c r="E114" s="234" t="s">
        <v>19</v>
      </c>
      <c r="F114" s="235" t="s">
        <v>285</v>
      </c>
      <c r="G114" s="233"/>
      <c r="H114" s="236">
        <v>10.560000000000001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42" t="s">
        <v>205</v>
      </c>
      <c r="AU114" s="242" t="s">
        <v>69</v>
      </c>
      <c r="AV114" s="12" t="s">
        <v>78</v>
      </c>
      <c r="AW114" s="12" t="s">
        <v>31</v>
      </c>
      <c r="AX114" s="12" t="s">
        <v>69</v>
      </c>
      <c r="AY114" s="242" t="s">
        <v>128</v>
      </c>
    </row>
    <row r="115" s="12" customFormat="1">
      <c r="A115" s="12"/>
      <c r="B115" s="232"/>
      <c r="C115" s="233"/>
      <c r="D115" s="227" t="s">
        <v>205</v>
      </c>
      <c r="E115" s="234" t="s">
        <v>19</v>
      </c>
      <c r="F115" s="235" t="s">
        <v>286</v>
      </c>
      <c r="G115" s="233"/>
      <c r="H115" s="236">
        <v>3.8399999999999999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42" t="s">
        <v>205</v>
      </c>
      <c r="AU115" s="242" t="s">
        <v>69</v>
      </c>
      <c r="AV115" s="12" t="s">
        <v>78</v>
      </c>
      <c r="AW115" s="12" t="s">
        <v>31</v>
      </c>
      <c r="AX115" s="12" t="s">
        <v>69</v>
      </c>
      <c r="AY115" s="242" t="s">
        <v>128</v>
      </c>
    </row>
    <row r="116" s="12" customFormat="1">
      <c r="A116" s="12"/>
      <c r="B116" s="232"/>
      <c r="C116" s="233"/>
      <c r="D116" s="227" t="s">
        <v>205</v>
      </c>
      <c r="E116" s="234" t="s">
        <v>19</v>
      </c>
      <c r="F116" s="235" t="s">
        <v>287</v>
      </c>
      <c r="G116" s="233"/>
      <c r="H116" s="236">
        <v>16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42" t="s">
        <v>205</v>
      </c>
      <c r="AU116" s="242" t="s">
        <v>69</v>
      </c>
      <c r="AV116" s="12" t="s">
        <v>78</v>
      </c>
      <c r="AW116" s="12" t="s">
        <v>31</v>
      </c>
      <c r="AX116" s="12" t="s">
        <v>69</v>
      </c>
      <c r="AY116" s="242" t="s">
        <v>128</v>
      </c>
    </row>
    <row r="117" s="13" customFormat="1">
      <c r="A117" s="13"/>
      <c r="B117" s="243"/>
      <c r="C117" s="244"/>
      <c r="D117" s="227" t="s">
        <v>205</v>
      </c>
      <c r="E117" s="245" t="s">
        <v>19</v>
      </c>
      <c r="F117" s="246" t="s">
        <v>207</v>
      </c>
      <c r="G117" s="244"/>
      <c r="H117" s="247">
        <v>30.399999999999999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3" t="s">
        <v>205</v>
      </c>
      <c r="AU117" s="253" t="s">
        <v>69</v>
      </c>
      <c r="AV117" s="13" t="s">
        <v>127</v>
      </c>
      <c r="AW117" s="13" t="s">
        <v>31</v>
      </c>
      <c r="AX117" s="13" t="s">
        <v>76</v>
      </c>
      <c r="AY117" s="253" t="s">
        <v>128</v>
      </c>
    </row>
    <row r="118" s="2" customFormat="1" ht="24.15" customHeight="1">
      <c r="A118" s="37"/>
      <c r="B118" s="38"/>
      <c r="C118" s="204" t="s">
        <v>171</v>
      </c>
      <c r="D118" s="204" t="s">
        <v>129</v>
      </c>
      <c r="E118" s="205" t="s">
        <v>288</v>
      </c>
      <c r="F118" s="206" t="s">
        <v>289</v>
      </c>
      <c r="G118" s="207" t="s">
        <v>174</v>
      </c>
      <c r="H118" s="208">
        <v>45</v>
      </c>
      <c r="I118" s="209"/>
      <c r="J118" s="210">
        <f>ROUND(I118*H118,2)</f>
        <v>0</v>
      </c>
      <c r="K118" s="206" t="s">
        <v>240</v>
      </c>
      <c r="L118" s="43"/>
      <c r="M118" s="211" t="s">
        <v>19</v>
      </c>
      <c r="N118" s="212" t="s">
        <v>40</v>
      </c>
      <c r="O118" s="83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76</v>
      </c>
      <c r="AT118" s="215" t="s">
        <v>129</v>
      </c>
      <c r="AU118" s="215" t="s">
        <v>69</v>
      </c>
      <c r="AY118" s="16" t="s">
        <v>128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76</v>
      </c>
      <c r="BK118" s="216">
        <f>ROUND(I118*H118,2)</f>
        <v>0</v>
      </c>
      <c r="BL118" s="16" t="s">
        <v>76</v>
      </c>
      <c r="BM118" s="215" t="s">
        <v>290</v>
      </c>
    </row>
    <row r="119" s="2" customFormat="1">
      <c r="A119" s="37"/>
      <c r="B119" s="38"/>
      <c r="C119" s="39"/>
      <c r="D119" s="259" t="s">
        <v>242</v>
      </c>
      <c r="E119" s="39"/>
      <c r="F119" s="260" t="s">
        <v>291</v>
      </c>
      <c r="G119" s="39"/>
      <c r="H119" s="39"/>
      <c r="I119" s="229"/>
      <c r="J119" s="39"/>
      <c r="K119" s="39"/>
      <c r="L119" s="43"/>
      <c r="M119" s="230"/>
      <c r="N119" s="23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242</v>
      </c>
      <c r="AU119" s="16" t="s">
        <v>69</v>
      </c>
    </row>
    <row r="120" s="2" customFormat="1" ht="33" customHeight="1">
      <c r="A120" s="37"/>
      <c r="B120" s="38"/>
      <c r="C120" s="204" t="s">
        <v>176</v>
      </c>
      <c r="D120" s="204" t="s">
        <v>129</v>
      </c>
      <c r="E120" s="205" t="s">
        <v>292</v>
      </c>
      <c r="F120" s="206" t="s">
        <v>293</v>
      </c>
      <c r="G120" s="207" t="s">
        <v>174</v>
      </c>
      <c r="H120" s="208">
        <v>95</v>
      </c>
      <c r="I120" s="209"/>
      <c r="J120" s="210">
        <f>ROUND(I120*H120,2)</f>
        <v>0</v>
      </c>
      <c r="K120" s="206" t="s">
        <v>240</v>
      </c>
      <c r="L120" s="43"/>
      <c r="M120" s="211" t="s">
        <v>19</v>
      </c>
      <c r="N120" s="212" t="s">
        <v>40</v>
      </c>
      <c r="O120" s="83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76</v>
      </c>
      <c r="AT120" s="215" t="s">
        <v>129</v>
      </c>
      <c r="AU120" s="215" t="s">
        <v>69</v>
      </c>
      <c r="AY120" s="16" t="s">
        <v>128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76</v>
      </c>
      <c r="BK120" s="216">
        <f>ROUND(I120*H120,2)</f>
        <v>0</v>
      </c>
      <c r="BL120" s="16" t="s">
        <v>76</v>
      </c>
      <c r="BM120" s="215" t="s">
        <v>294</v>
      </c>
    </row>
    <row r="121" s="2" customFormat="1">
      <c r="A121" s="37"/>
      <c r="B121" s="38"/>
      <c r="C121" s="39"/>
      <c r="D121" s="259" t="s">
        <v>242</v>
      </c>
      <c r="E121" s="39"/>
      <c r="F121" s="260" t="s">
        <v>295</v>
      </c>
      <c r="G121" s="39"/>
      <c r="H121" s="39"/>
      <c r="I121" s="229"/>
      <c r="J121" s="39"/>
      <c r="K121" s="39"/>
      <c r="L121" s="43"/>
      <c r="M121" s="230"/>
      <c r="N121" s="23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242</v>
      </c>
      <c r="AU121" s="16" t="s">
        <v>69</v>
      </c>
    </row>
    <row r="122" s="12" customFormat="1">
      <c r="A122" s="12"/>
      <c r="B122" s="232"/>
      <c r="C122" s="233"/>
      <c r="D122" s="227" t="s">
        <v>205</v>
      </c>
      <c r="E122" s="234" t="s">
        <v>19</v>
      </c>
      <c r="F122" s="235" t="s">
        <v>296</v>
      </c>
      <c r="G122" s="233"/>
      <c r="H122" s="236">
        <v>45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42" t="s">
        <v>205</v>
      </c>
      <c r="AU122" s="242" t="s">
        <v>69</v>
      </c>
      <c r="AV122" s="12" t="s">
        <v>78</v>
      </c>
      <c r="AW122" s="12" t="s">
        <v>31</v>
      </c>
      <c r="AX122" s="12" t="s">
        <v>69</v>
      </c>
      <c r="AY122" s="242" t="s">
        <v>128</v>
      </c>
    </row>
    <row r="123" s="12" customFormat="1">
      <c r="A123" s="12"/>
      <c r="B123" s="232"/>
      <c r="C123" s="233"/>
      <c r="D123" s="227" t="s">
        <v>205</v>
      </c>
      <c r="E123" s="234" t="s">
        <v>19</v>
      </c>
      <c r="F123" s="235" t="s">
        <v>297</v>
      </c>
      <c r="G123" s="233"/>
      <c r="H123" s="236">
        <v>50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42" t="s">
        <v>205</v>
      </c>
      <c r="AU123" s="242" t="s">
        <v>69</v>
      </c>
      <c r="AV123" s="12" t="s">
        <v>78</v>
      </c>
      <c r="AW123" s="12" t="s">
        <v>31</v>
      </c>
      <c r="AX123" s="12" t="s">
        <v>69</v>
      </c>
      <c r="AY123" s="242" t="s">
        <v>128</v>
      </c>
    </row>
    <row r="124" s="13" customFormat="1">
      <c r="A124" s="13"/>
      <c r="B124" s="243"/>
      <c r="C124" s="244"/>
      <c r="D124" s="227" t="s">
        <v>205</v>
      </c>
      <c r="E124" s="245" t="s">
        <v>19</v>
      </c>
      <c r="F124" s="246" t="s">
        <v>207</v>
      </c>
      <c r="G124" s="244"/>
      <c r="H124" s="247">
        <v>95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205</v>
      </c>
      <c r="AU124" s="253" t="s">
        <v>69</v>
      </c>
      <c r="AV124" s="13" t="s">
        <v>127</v>
      </c>
      <c r="AW124" s="13" t="s">
        <v>31</v>
      </c>
      <c r="AX124" s="13" t="s">
        <v>76</v>
      </c>
      <c r="AY124" s="253" t="s">
        <v>128</v>
      </c>
    </row>
    <row r="125" s="2" customFormat="1" ht="16.5" customHeight="1">
      <c r="A125" s="37"/>
      <c r="B125" s="38"/>
      <c r="C125" s="204" t="s">
        <v>180</v>
      </c>
      <c r="D125" s="204" t="s">
        <v>129</v>
      </c>
      <c r="E125" s="205" t="s">
        <v>298</v>
      </c>
      <c r="F125" s="206" t="s">
        <v>299</v>
      </c>
      <c r="G125" s="207" t="s">
        <v>300</v>
      </c>
      <c r="H125" s="208">
        <v>105</v>
      </c>
      <c r="I125" s="209"/>
      <c r="J125" s="210">
        <f>ROUND(I125*H125,2)</f>
        <v>0</v>
      </c>
      <c r="K125" s="206" t="s">
        <v>240</v>
      </c>
      <c r="L125" s="43"/>
      <c r="M125" s="211" t="s">
        <v>19</v>
      </c>
      <c r="N125" s="212" t="s">
        <v>40</v>
      </c>
      <c r="O125" s="83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76</v>
      </c>
      <c r="AT125" s="215" t="s">
        <v>129</v>
      </c>
      <c r="AU125" s="215" t="s">
        <v>69</v>
      </c>
      <c r="AY125" s="16" t="s">
        <v>128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76</v>
      </c>
      <c r="BK125" s="216">
        <f>ROUND(I125*H125,2)</f>
        <v>0</v>
      </c>
      <c r="BL125" s="16" t="s">
        <v>76</v>
      </c>
      <c r="BM125" s="215" t="s">
        <v>301</v>
      </c>
    </row>
    <row r="126" s="2" customFormat="1">
      <c r="A126" s="37"/>
      <c r="B126" s="38"/>
      <c r="C126" s="39"/>
      <c r="D126" s="259" t="s">
        <v>242</v>
      </c>
      <c r="E126" s="39"/>
      <c r="F126" s="260" t="s">
        <v>302</v>
      </c>
      <c r="G126" s="39"/>
      <c r="H126" s="39"/>
      <c r="I126" s="229"/>
      <c r="J126" s="39"/>
      <c r="K126" s="39"/>
      <c r="L126" s="43"/>
      <c r="M126" s="230"/>
      <c r="N126" s="23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242</v>
      </c>
      <c r="AU126" s="16" t="s">
        <v>69</v>
      </c>
    </row>
    <row r="127" s="12" customFormat="1">
      <c r="A127" s="12"/>
      <c r="B127" s="232"/>
      <c r="C127" s="233"/>
      <c r="D127" s="227" t="s">
        <v>205</v>
      </c>
      <c r="E127" s="234" t="s">
        <v>19</v>
      </c>
      <c r="F127" s="235" t="s">
        <v>303</v>
      </c>
      <c r="G127" s="233"/>
      <c r="H127" s="236">
        <v>43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2" t="s">
        <v>205</v>
      </c>
      <c r="AU127" s="242" t="s">
        <v>69</v>
      </c>
      <c r="AV127" s="12" t="s">
        <v>78</v>
      </c>
      <c r="AW127" s="12" t="s">
        <v>31</v>
      </c>
      <c r="AX127" s="12" t="s">
        <v>69</v>
      </c>
      <c r="AY127" s="242" t="s">
        <v>128</v>
      </c>
    </row>
    <row r="128" s="12" customFormat="1">
      <c r="A128" s="12"/>
      <c r="B128" s="232"/>
      <c r="C128" s="233"/>
      <c r="D128" s="227" t="s">
        <v>205</v>
      </c>
      <c r="E128" s="234" t="s">
        <v>19</v>
      </c>
      <c r="F128" s="235" t="s">
        <v>304</v>
      </c>
      <c r="G128" s="233"/>
      <c r="H128" s="236">
        <v>50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2" t="s">
        <v>205</v>
      </c>
      <c r="AU128" s="242" t="s">
        <v>69</v>
      </c>
      <c r="AV128" s="12" t="s">
        <v>78</v>
      </c>
      <c r="AW128" s="12" t="s">
        <v>31</v>
      </c>
      <c r="AX128" s="12" t="s">
        <v>69</v>
      </c>
      <c r="AY128" s="242" t="s">
        <v>128</v>
      </c>
    </row>
    <row r="129" s="12" customFormat="1">
      <c r="A129" s="12"/>
      <c r="B129" s="232"/>
      <c r="C129" s="233"/>
      <c r="D129" s="227" t="s">
        <v>205</v>
      </c>
      <c r="E129" s="234" t="s">
        <v>19</v>
      </c>
      <c r="F129" s="235" t="s">
        <v>305</v>
      </c>
      <c r="G129" s="233"/>
      <c r="H129" s="236">
        <v>12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2" t="s">
        <v>205</v>
      </c>
      <c r="AU129" s="242" t="s">
        <v>69</v>
      </c>
      <c r="AV129" s="12" t="s">
        <v>78</v>
      </c>
      <c r="AW129" s="12" t="s">
        <v>31</v>
      </c>
      <c r="AX129" s="12" t="s">
        <v>69</v>
      </c>
      <c r="AY129" s="242" t="s">
        <v>128</v>
      </c>
    </row>
    <row r="130" s="13" customFormat="1">
      <c r="A130" s="13"/>
      <c r="B130" s="243"/>
      <c r="C130" s="244"/>
      <c r="D130" s="227" t="s">
        <v>205</v>
      </c>
      <c r="E130" s="245" t="s">
        <v>19</v>
      </c>
      <c r="F130" s="246" t="s">
        <v>207</v>
      </c>
      <c r="G130" s="244"/>
      <c r="H130" s="247">
        <v>105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205</v>
      </c>
      <c r="AU130" s="253" t="s">
        <v>69</v>
      </c>
      <c r="AV130" s="13" t="s">
        <v>127</v>
      </c>
      <c r="AW130" s="13" t="s">
        <v>31</v>
      </c>
      <c r="AX130" s="13" t="s">
        <v>76</v>
      </c>
      <c r="AY130" s="253" t="s">
        <v>128</v>
      </c>
    </row>
    <row r="131" s="2" customFormat="1" ht="24.15" customHeight="1">
      <c r="A131" s="37"/>
      <c r="B131" s="38"/>
      <c r="C131" s="204" t="s">
        <v>184</v>
      </c>
      <c r="D131" s="204" t="s">
        <v>129</v>
      </c>
      <c r="E131" s="205" t="s">
        <v>306</v>
      </c>
      <c r="F131" s="206" t="s">
        <v>307</v>
      </c>
      <c r="G131" s="207" t="s">
        <v>174</v>
      </c>
      <c r="H131" s="208">
        <v>40</v>
      </c>
      <c r="I131" s="209"/>
      <c r="J131" s="210">
        <f>ROUND(I131*H131,2)</f>
        <v>0</v>
      </c>
      <c r="K131" s="206" t="s">
        <v>240</v>
      </c>
      <c r="L131" s="43"/>
      <c r="M131" s="211" t="s">
        <v>19</v>
      </c>
      <c r="N131" s="212" t="s">
        <v>40</v>
      </c>
      <c r="O131" s="83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5" t="s">
        <v>76</v>
      </c>
      <c r="AT131" s="215" t="s">
        <v>129</v>
      </c>
      <c r="AU131" s="215" t="s">
        <v>69</v>
      </c>
      <c r="AY131" s="16" t="s">
        <v>128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76</v>
      </c>
      <c r="BK131" s="216">
        <f>ROUND(I131*H131,2)</f>
        <v>0</v>
      </c>
      <c r="BL131" s="16" t="s">
        <v>76</v>
      </c>
      <c r="BM131" s="215" t="s">
        <v>308</v>
      </c>
    </row>
    <row r="132" s="2" customFormat="1">
      <c r="A132" s="37"/>
      <c r="B132" s="38"/>
      <c r="C132" s="39"/>
      <c r="D132" s="259" t="s">
        <v>242</v>
      </c>
      <c r="E132" s="39"/>
      <c r="F132" s="260" t="s">
        <v>309</v>
      </c>
      <c r="G132" s="39"/>
      <c r="H132" s="39"/>
      <c r="I132" s="229"/>
      <c r="J132" s="39"/>
      <c r="K132" s="39"/>
      <c r="L132" s="43"/>
      <c r="M132" s="230"/>
      <c r="N132" s="231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242</v>
      </c>
      <c r="AU132" s="16" t="s">
        <v>69</v>
      </c>
    </row>
    <row r="133" s="2" customFormat="1" ht="16.5" customHeight="1">
      <c r="A133" s="37"/>
      <c r="B133" s="38"/>
      <c r="C133" s="204" t="s">
        <v>188</v>
      </c>
      <c r="D133" s="204" t="s">
        <v>129</v>
      </c>
      <c r="E133" s="205" t="s">
        <v>310</v>
      </c>
      <c r="F133" s="206" t="s">
        <v>311</v>
      </c>
      <c r="G133" s="207" t="s">
        <v>174</v>
      </c>
      <c r="H133" s="208">
        <v>43</v>
      </c>
      <c r="I133" s="209"/>
      <c r="J133" s="210">
        <f>ROUND(I133*H133,2)</f>
        <v>0</v>
      </c>
      <c r="K133" s="206" t="s">
        <v>240</v>
      </c>
      <c r="L133" s="43"/>
      <c r="M133" s="211" t="s">
        <v>19</v>
      </c>
      <c r="N133" s="212" t="s">
        <v>40</v>
      </c>
      <c r="O133" s="83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5" t="s">
        <v>76</v>
      </c>
      <c r="AT133" s="215" t="s">
        <v>129</v>
      </c>
      <c r="AU133" s="215" t="s">
        <v>69</v>
      </c>
      <c r="AY133" s="16" t="s">
        <v>128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76</v>
      </c>
      <c r="BK133" s="216">
        <f>ROUND(I133*H133,2)</f>
        <v>0</v>
      </c>
      <c r="BL133" s="16" t="s">
        <v>76</v>
      </c>
      <c r="BM133" s="215" t="s">
        <v>312</v>
      </c>
    </row>
    <row r="134" s="2" customFormat="1">
      <c r="A134" s="37"/>
      <c r="B134" s="38"/>
      <c r="C134" s="39"/>
      <c r="D134" s="259" t="s">
        <v>242</v>
      </c>
      <c r="E134" s="39"/>
      <c r="F134" s="260" t="s">
        <v>313</v>
      </c>
      <c r="G134" s="39"/>
      <c r="H134" s="39"/>
      <c r="I134" s="229"/>
      <c r="J134" s="39"/>
      <c r="K134" s="39"/>
      <c r="L134" s="43"/>
      <c r="M134" s="261"/>
      <c r="N134" s="262"/>
      <c r="O134" s="256"/>
      <c r="P134" s="256"/>
      <c r="Q134" s="256"/>
      <c r="R134" s="256"/>
      <c r="S134" s="256"/>
      <c r="T134" s="263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242</v>
      </c>
      <c r="AU134" s="16" t="s">
        <v>69</v>
      </c>
    </row>
    <row r="135" s="2" customFormat="1" ht="6.96" customHeight="1">
      <c r="A135" s="37"/>
      <c r="B135" s="58"/>
      <c r="C135" s="59"/>
      <c r="D135" s="59"/>
      <c r="E135" s="59"/>
      <c r="F135" s="59"/>
      <c r="G135" s="59"/>
      <c r="H135" s="59"/>
      <c r="I135" s="59"/>
      <c r="J135" s="59"/>
      <c r="K135" s="59"/>
      <c r="L135" s="43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mgryZXWKJbNzATJCpkX1VBF7jKCTXi0ac40CI5nldubZJ/GBVcAQjhEZ+VD8lIkKbcxtjPQWQzP9bGY6Bb4OVw==" hashValue="IZgXPBF3p3pveb/mr/FzSEx2MeNm3CsjoMfNYR3lMfh9lSC29o0+7HvNLEPR7EEAEhGvYtGzcXO7mW8519ClBQ==" algorithmName="SHA-512" password="CC35"/>
  <autoFilter ref="C84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1_02/460010024"/>
    <hyperlink ref="F89" r:id="rId2" display="https://podminky.urs.cz/item/CS_URS_2021_02/133255103"/>
    <hyperlink ref="F95" r:id="rId3" display="https://podminky.urs.cz/item/CS_URS_2021_02/965011111"/>
    <hyperlink ref="F97" r:id="rId4" display="https://podminky.urs.cz/item/CS_URS_2021_02/275123901"/>
    <hyperlink ref="F99" r:id="rId5" display="https://podminky.urs.cz/item/CS_URS_2021_02/174112101"/>
    <hyperlink ref="F113" r:id="rId6" display="https://podminky.urs.cz/item/CS_URS_2021_02/132312601"/>
    <hyperlink ref="F119" r:id="rId7" display="https://podminky.urs.cz/item/CS_URS_2021_02/460661512"/>
    <hyperlink ref="F121" r:id="rId8" display="https://podminky.urs.cz/item/CS_URS_2021_02/460431193"/>
    <hyperlink ref="F126" r:id="rId9" display="https://podminky.urs.cz/item/CS_URS_2021_02/460481131"/>
    <hyperlink ref="F132" r:id="rId10" display="https://podminky.urs.cz/item/CS_URS_2021_02/141720017"/>
    <hyperlink ref="F134" r:id="rId11" display="https://podminky.urs.cz/item/CS_URS_2021_02/220182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trati Přerov - Břeclav - 1.etapa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314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26. 8. 2021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ROUND((SUM(BE86:BE120)),  2)</f>
        <v>0</v>
      </c>
      <c r="G35" s="37"/>
      <c r="H35" s="37"/>
      <c r="I35" s="156">
        <v>0.20999999999999999</v>
      </c>
      <c r="J35" s="155">
        <f>ROUND(((SUM(BE86:BE120))*I35),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ROUND((SUM(BF86:BF120)),  2)</f>
        <v>0</v>
      </c>
      <c r="G36" s="37"/>
      <c r="H36" s="37"/>
      <c r="I36" s="156">
        <v>0.14999999999999999</v>
      </c>
      <c r="J36" s="155">
        <f>ROUND(((SUM(BF86:BF120))*I36),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ROUND((SUM(BG86:BG120)),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ROUND((SUM(BH86:BH120)),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ROUND((SUM(BI86:BI120)),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trati Přerov - Břeclav - 1.etapa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Vnitřní technologie PZS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26. 8. 2021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9" customFormat="1" ht="24.96" customHeight="1">
      <c r="A64" s="9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112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8" t="str">
        <f>E7</f>
        <v>Oprava PZS na trati Přerov - Břeclav - 1.etapa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103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104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03 - Vnitřní technologie PZS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1" t="str">
        <f>IF(J14="","",J14)</f>
        <v>26. 8. 2021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 xml:space="preserve"> </v>
      </c>
      <c r="G82" s="39"/>
      <c r="H82" s="39"/>
      <c r="I82" s="31" t="s">
        <v>30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IF(E20="","",E20)</f>
        <v>Vyplň údaj</v>
      </c>
      <c r="G83" s="39"/>
      <c r="H83" s="39"/>
      <c r="I83" s="31" t="s">
        <v>32</v>
      </c>
      <c r="J83" s="35" t="str">
        <f>E26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113</v>
      </c>
      <c r="D85" s="182" t="s">
        <v>54</v>
      </c>
      <c r="E85" s="182" t="s">
        <v>50</v>
      </c>
      <c r="F85" s="182" t="s">
        <v>51</v>
      </c>
      <c r="G85" s="182" t="s">
        <v>114</v>
      </c>
      <c r="H85" s="182" t="s">
        <v>115</v>
      </c>
      <c r="I85" s="182" t="s">
        <v>116</v>
      </c>
      <c r="J85" s="182" t="s">
        <v>109</v>
      </c>
      <c r="K85" s="183" t="s">
        <v>117</v>
      </c>
      <c r="L85" s="184"/>
      <c r="M85" s="91" t="s">
        <v>19</v>
      </c>
      <c r="N85" s="92" t="s">
        <v>39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110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68</v>
      </c>
      <c r="E87" s="193" t="s">
        <v>125</v>
      </c>
      <c r="F87" s="193" t="s">
        <v>126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SUM(P88:P120)</f>
        <v>0</v>
      </c>
      <c r="Q87" s="198"/>
      <c r="R87" s="199">
        <f>SUM(R88:R120)</f>
        <v>0</v>
      </c>
      <c r="S87" s="198"/>
      <c r="T87" s="200">
        <f>SUM(T88:T120)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127</v>
      </c>
      <c r="AT87" s="202" t="s">
        <v>68</v>
      </c>
      <c r="AU87" s="202" t="s">
        <v>69</v>
      </c>
      <c r="AY87" s="201" t="s">
        <v>128</v>
      </c>
      <c r="BK87" s="203">
        <f>SUM(BK88:BK120)</f>
        <v>0</v>
      </c>
    </row>
    <row r="88" s="2" customFormat="1" ht="16.5" customHeight="1">
      <c r="A88" s="37"/>
      <c r="B88" s="38"/>
      <c r="C88" s="204" t="s">
        <v>76</v>
      </c>
      <c r="D88" s="204" t="s">
        <v>129</v>
      </c>
      <c r="E88" s="205" t="s">
        <v>315</v>
      </c>
      <c r="F88" s="206" t="s">
        <v>316</v>
      </c>
      <c r="G88" s="207" t="s">
        <v>132</v>
      </c>
      <c r="H88" s="208">
        <v>29</v>
      </c>
      <c r="I88" s="209"/>
      <c r="J88" s="210">
        <f>ROUND(I88*H88,2)</f>
        <v>0</v>
      </c>
      <c r="K88" s="206" t="s">
        <v>133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76</v>
      </c>
      <c r="AT88" s="215" t="s">
        <v>129</v>
      </c>
      <c r="AU88" s="215" t="s">
        <v>76</v>
      </c>
      <c r="AY88" s="16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76</v>
      </c>
      <c r="BM88" s="215" t="s">
        <v>317</v>
      </c>
    </row>
    <row r="89" s="2" customFormat="1" ht="16.5" customHeight="1">
      <c r="A89" s="37"/>
      <c r="B89" s="38"/>
      <c r="C89" s="204" t="s">
        <v>78</v>
      </c>
      <c r="D89" s="204" t="s">
        <v>129</v>
      </c>
      <c r="E89" s="205" t="s">
        <v>318</v>
      </c>
      <c r="F89" s="206" t="s">
        <v>319</v>
      </c>
      <c r="G89" s="207" t="s">
        <v>132</v>
      </c>
      <c r="H89" s="208">
        <v>4</v>
      </c>
      <c r="I89" s="209"/>
      <c r="J89" s="210">
        <f>ROUND(I89*H89,2)</f>
        <v>0</v>
      </c>
      <c r="K89" s="206" t="s">
        <v>133</v>
      </c>
      <c r="L89" s="43"/>
      <c r="M89" s="211" t="s">
        <v>19</v>
      </c>
      <c r="N89" s="212" t="s">
        <v>40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76</v>
      </c>
      <c r="AT89" s="215" t="s">
        <v>129</v>
      </c>
      <c r="AU89" s="215" t="s">
        <v>76</v>
      </c>
      <c r="AY89" s="16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76</v>
      </c>
      <c r="BK89" s="216">
        <f>ROUND(I89*H89,2)</f>
        <v>0</v>
      </c>
      <c r="BL89" s="16" t="s">
        <v>76</v>
      </c>
      <c r="BM89" s="215" t="s">
        <v>320</v>
      </c>
    </row>
    <row r="90" s="2" customFormat="1" ht="16.5" customHeight="1">
      <c r="A90" s="37"/>
      <c r="B90" s="38"/>
      <c r="C90" s="204" t="s">
        <v>138</v>
      </c>
      <c r="D90" s="204" t="s">
        <v>129</v>
      </c>
      <c r="E90" s="205" t="s">
        <v>321</v>
      </c>
      <c r="F90" s="206" t="s">
        <v>322</v>
      </c>
      <c r="G90" s="207" t="s">
        <v>132</v>
      </c>
      <c r="H90" s="208">
        <v>1</v>
      </c>
      <c r="I90" s="209"/>
      <c r="J90" s="210">
        <f>ROUND(I90*H90,2)</f>
        <v>0</v>
      </c>
      <c r="K90" s="206" t="s">
        <v>133</v>
      </c>
      <c r="L90" s="43"/>
      <c r="M90" s="211" t="s">
        <v>19</v>
      </c>
      <c r="N90" s="212" t="s">
        <v>40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76</v>
      </c>
      <c r="AT90" s="215" t="s">
        <v>129</v>
      </c>
      <c r="AU90" s="215" t="s">
        <v>76</v>
      </c>
      <c r="AY90" s="16" t="s">
        <v>128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76</v>
      </c>
      <c r="BK90" s="216">
        <f>ROUND(I90*H90,2)</f>
        <v>0</v>
      </c>
      <c r="BL90" s="16" t="s">
        <v>76</v>
      </c>
      <c r="BM90" s="215" t="s">
        <v>323</v>
      </c>
    </row>
    <row r="91" s="2" customFormat="1" ht="16.5" customHeight="1">
      <c r="A91" s="37"/>
      <c r="B91" s="38"/>
      <c r="C91" s="204" t="s">
        <v>127</v>
      </c>
      <c r="D91" s="204" t="s">
        <v>129</v>
      </c>
      <c r="E91" s="205" t="s">
        <v>324</v>
      </c>
      <c r="F91" s="206" t="s">
        <v>325</v>
      </c>
      <c r="G91" s="207" t="s">
        <v>132</v>
      </c>
      <c r="H91" s="208">
        <v>1</v>
      </c>
      <c r="I91" s="209"/>
      <c r="J91" s="210">
        <f>ROUND(I91*H91,2)</f>
        <v>0</v>
      </c>
      <c r="K91" s="206" t="s">
        <v>133</v>
      </c>
      <c r="L91" s="43"/>
      <c r="M91" s="211" t="s">
        <v>19</v>
      </c>
      <c r="N91" s="212" t="s">
        <v>40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76</v>
      </c>
      <c r="AT91" s="215" t="s">
        <v>129</v>
      </c>
      <c r="AU91" s="215" t="s">
        <v>76</v>
      </c>
      <c r="AY91" s="16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76</v>
      </c>
      <c r="BK91" s="216">
        <f>ROUND(I91*H91,2)</f>
        <v>0</v>
      </c>
      <c r="BL91" s="16" t="s">
        <v>76</v>
      </c>
      <c r="BM91" s="215" t="s">
        <v>326</v>
      </c>
    </row>
    <row r="92" s="2" customFormat="1" ht="24.15" customHeight="1">
      <c r="A92" s="37"/>
      <c r="B92" s="38"/>
      <c r="C92" s="217" t="s">
        <v>149</v>
      </c>
      <c r="D92" s="217" t="s">
        <v>139</v>
      </c>
      <c r="E92" s="218" t="s">
        <v>327</v>
      </c>
      <c r="F92" s="219" t="s">
        <v>328</v>
      </c>
      <c r="G92" s="220" t="s">
        <v>329</v>
      </c>
      <c r="H92" s="221">
        <v>1</v>
      </c>
      <c r="I92" s="222"/>
      <c r="J92" s="223">
        <f>ROUND(I92*H92,2)</f>
        <v>0</v>
      </c>
      <c r="K92" s="219" t="s">
        <v>133</v>
      </c>
      <c r="L92" s="224"/>
      <c r="M92" s="225" t="s">
        <v>19</v>
      </c>
      <c r="N92" s="226" t="s">
        <v>40</v>
      </c>
      <c r="O92" s="83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169</v>
      </c>
      <c r="AT92" s="215" t="s">
        <v>139</v>
      </c>
      <c r="AU92" s="215" t="s">
        <v>76</v>
      </c>
      <c r="AY92" s="16" t="s">
        <v>128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76</v>
      </c>
      <c r="BK92" s="216">
        <f>ROUND(I92*H92,2)</f>
        <v>0</v>
      </c>
      <c r="BL92" s="16" t="s">
        <v>169</v>
      </c>
      <c r="BM92" s="215" t="s">
        <v>330</v>
      </c>
    </row>
    <row r="93" s="2" customFormat="1">
      <c r="A93" s="37"/>
      <c r="B93" s="38"/>
      <c r="C93" s="39"/>
      <c r="D93" s="227" t="s">
        <v>147</v>
      </c>
      <c r="E93" s="39"/>
      <c r="F93" s="228" t="s">
        <v>331</v>
      </c>
      <c r="G93" s="39"/>
      <c r="H93" s="39"/>
      <c r="I93" s="229"/>
      <c r="J93" s="39"/>
      <c r="K93" s="39"/>
      <c r="L93" s="43"/>
      <c r="M93" s="230"/>
      <c r="N93" s="23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147</v>
      </c>
      <c r="AU93" s="16" t="s">
        <v>76</v>
      </c>
    </row>
    <row r="94" s="2" customFormat="1" ht="24.15" customHeight="1">
      <c r="A94" s="37"/>
      <c r="B94" s="38"/>
      <c r="C94" s="217" t="s">
        <v>153</v>
      </c>
      <c r="D94" s="217" t="s">
        <v>139</v>
      </c>
      <c r="E94" s="218" t="s">
        <v>332</v>
      </c>
      <c r="F94" s="219" t="s">
        <v>333</v>
      </c>
      <c r="G94" s="220" t="s">
        <v>132</v>
      </c>
      <c r="H94" s="221">
        <v>2</v>
      </c>
      <c r="I94" s="222"/>
      <c r="J94" s="223">
        <f>ROUND(I94*H94,2)</f>
        <v>0</v>
      </c>
      <c r="K94" s="219" t="s">
        <v>133</v>
      </c>
      <c r="L94" s="224"/>
      <c r="M94" s="225" t="s">
        <v>19</v>
      </c>
      <c r="N94" s="226" t="s">
        <v>40</v>
      </c>
      <c r="O94" s="83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169</v>
      </c>
      <c r="AT94" s="215" t="s">
        <v>139</v>
      </c>
      <c r="AU94" s="215" t="s">
        <v>76</v>
      </c>
      <c r="AY94" s="16" t="s">
        <v>128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76</v>
      </c>
      <c r="BK94" s="216">
        <f>ROUND(I94*H94,2)</f>
        <v>0</v>
      </c>
      <c r="BL94" s="16" t="s">
        <v>169</v>
      </c>
      <c r="BM94" s="215" t="s">
        <v>334</v>
      </c>
    </row>
    <row r="95" s="2" customFormat="1" ht="21.75" customHeight="1">
      <c r="A95" s="37"/>
      <c r="B95" s="38"/>
      <c r="C95" s="204" t="s">
        <v>158</v>
      </c>
      <c r="D95" s="204" t="s">
        <v>129</v>
      </c>
      <c r="E95" s="205" t="s">
        <v>335</v>
      </c>
      <c r="F95" s="206" t="s">
        <v>336</v>
      </c>
      <c r="G95" s="207" t="s">
        <v>132</v>
      </c>
      <c r="H95" s="208">
        <v>1</v>
      </c>
      <c r="I95" s="209"/>
      <c r="J95" s="210">
        <f>ROUND(I95*H95,2)</f>
        <v>0</v>
      </c>
      <c r="K95" s="206" t="s">
        <v>133</v>
      </c>
      <c r="L95" s="43"/>
      <c r="M95" s="211" t="s">
        <v>19</v>
      </c>
      <c r="N95" s="212" t="s">
        <v>40</v>
      </c>
      <c r="O95" s="83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76</v>
      </c>
      <c r="AT95" s="215" t="s">
        <v>129</v>
      </c>
      <c r="AU95" s="215" t="s">
        <v>76</v>
      </c>
      <c r="AY95" s="16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76</v>
      </c>
      <c r="BK95" s="216">
        <f>ROUND(I95*H95,2)</f>
        <v>0</v>
      </c>
      <c r="BL95" s="16" t="s">
        <v>76</v>
      </c>
      <c r="BM95" s="215" t="s">
        <v>337</v>
      </c>
    </row>
    <row r="96" s="2" customFormat="1" ht="24.15" customHeight="1">
      <c r="A96" s="37"/>
      <c r="B96" s="38"/>
      <c r="C96" s="217" t="s">
        <v>162</v>
      </c>
      <c r="D96" s="217" t="s">
        <v>139</v>
      </c>
      <c r="E96" s="218" t="s">
        <v>338</v>
      </c>
      <c r="F96" s="219" t="s">
        <v>339</v>
      </c>
      <c r="G96" s="220" t="s">
        <v>132</v>
      </c>
      <c r="H96" s="221">
        <v>4</v>
      </c>
      <c r="I96" s="222"/>
      <c r="J96" s="223">
        <f>ROUND(I96*H96,2)</f>
        <v>0</v>
      </c>
      <c r="K96" s="219" t="s">
        <v>133</v>
      </c>
      <c r="L96" s="224"/>
      <c r="M96" s="225" t="s">
        <v>19</v>
      </c>
      <c r="N96" s="226" t="s">
        <v>40</v>
      </c>
      <c r="O96" s="83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169</v>
      </c>
      <c r="AT96" s="215" t="s">
        <v>139</v>
      </c>
      <c r="AU96" s="215" t="s">
        <v>76</v>
      </c>
      <c r="AY96" s="16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76</v>
      </c>
      <c r="BK96" s="216">
        <f>ROUND(I96*H96,2)</f>
        <v>0</v>
      </c>
      <c r="BL96" s="16" t="s">
        <v>169</v>
      </c>
      <c r="BM96" s="215" t="s">
        <v>340</v>
      </c>
    </row>
    <row r="97" s="2" customFormat="1" ht="21.75" customHeight="1">
      <c r="A97" s="37"/>
      <c r="B97" s="38"/>
      <c r="C97" s="204" t="s">
        <v>166</v>
      </c>
      <c r="D97" s="204" t="s">
        <v>129</v>
      </c>
      <c r="E97" s="205" t="s">
        <v>341</v>
      </c>
      <c r="F97" s="206" t="s">
        <v>342</v>
      </c>
      <c r="G97" s="207" t="s">
        <v>132</v>
      </c>
      <c r="H97" s="208">
        <v>2</v>
      </c>
      <c r="I97" s="209"/>
      <c r="J97" s="210">
        <f>ROUND(I97*H97,2)</f>
        <v>0</v>
      </c>
      <c r="K97" s="206" t="s">
        <v>133</v>
      </c>
      <c r="L97" s="43"/>
      <c r="M97" s="211" t="s">
        <v>19</v>
      </c>
      <c r="N97" s="212" t="s">
        <v>40</v>
      </c>
      <c r="O97" s="83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76</v>
      </c>
      <c r="AT97" s="215" t="s">
        <v>129</v>
      </c>
      <c r="AU97" s="215" t="s">
        <v>76</v>
      </c>
      <c r="AY97" s="16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76</v>
      </c>
      <c r="BK97" s="216">
        <f>ROUND(I97*H97,2)</f>
        <v>0</v>
      </c>
      <c r="BL97" s="16" t="s">
        <v>76</v>
      </c>
      <c r="BM97" s="215" t="s">
        <v>343</v>
      </c>
    </row>
    <row r="98" s="2" customFormat="1" ht="16.5" customHeight="1">
      <c r="A98" s="37"/>
      <c r="B98" s="38"/>
      <c r="C98" s="217" t="s">
        <v>171</v>
      </c>
      <c r="D98" s="217" t="s">
        <v>139</v>
      </c>
      <c r="E98" s="218" t="s">
        <v>344</v>
      </c>
      <c r="F98" s="219" t="s">
        <v>345</v>
      </c>
      <c r="G98" s="220" t="s">
        <v>132</v>
      </c>
      <c r="H98" s="221">
        <v>2</v>
      </c>
      <c r="I98" s="222"/>
      <c r="J98" s="223">
        <f>ROUND(I98*H98,2)</f>
        <v>0</v>
      </c>
      <c r="K98" s="219" t="s">
        <v>133</v>
      </c>
      <c r="L98" s="224"/>
      <c r="M98" s="225" t="s">
        <v>19</v>
      </c>
      <c r="N98" s="226" t="s">
        <v>40</v>
      </c>
      <c r="O98" s="83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169</v>
      </c>
      <c r="AT98" s="215" t="s">
        <v>139</v>
      </c>
      <c r="AU98" s="215" t="s">
        <v>76</v>
      </c>
      <c r="AY98" s="16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76</v>
      </c>
      <c r="BK98" s="216">
        <f>ROUND(I98*H98,2)</f>
        <v>0</v>
      </c>
      <c r="BL98" s="16" t="s">
        <v>169</v>
      </c>
      <c r="BM98" s="215" t="s">
        <v>346</v>
      </c>
    </row>
    <row r="99" s="2" customFormat="1" ht="24.15" customHeight="1">
      <c r="A99" s="37"/>
      <c r="B99" s="38"/>
      <c r="C99" s="204" t="s">
        <v>176</v>
      </c>
      <c r="D99" s="204" t="s">
        <v>129</v>
      </c>
      <c r="E99" s="205" t="s">
        <v>347</v>
      </c>
      <c r="F99" s="206" t="s">
        <v>348</v>
      </c>
      <c r="G99" s="207" t="s">
        <v>132</v>
      </c>
      <c r="H99" s="208">
        <v>29</v>
      </c>
      <c r="I99" s="209"/>
      <c r="J99" s="210">
        <f>ROUND(I99*H99,2)</f>
        <v>0</v>
      </c>
      <c r="K99" s="206" t="s">
        <v>133</v>
      </c>
      <c r="L99" s="43"/>
      <c r="M99" s="211" t="s">
        <v>19</v>
      </c>
      <c r="N99" s="212" t="s">
        <v>40</v>
      </c>
      <c r="O99" s="83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5" t="s">
        <v>198</v>
      </c>
      <c r="AT99" s="215" t="s">
        <v>129</v>
      </c>
      <c r="AU99" s="215" t="s">
        <v>76</v>
      </c>
      <c r="AY99" s="16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76</v>
      </c>
      <c r="BK99" s="216">
        <f>ROUND(I99*H99,2)</f>
        <v>0</v>
      </c>
      <c r="BL99" s="16" t="s">
        <v>198</v>
      </c>
      <c r="BM99" s="215" t="s">
        <v>349</v>
      </c>
    </row>
    <row r="100" s="2" customFormat="1" ht="16.5" customHeight="1">
      <c r="A100" s="37"/>
      <c r="B100" s="38"/>
      <c r="C100" s="204" t="s">
        <v>180</v>
      </c>
      <c r="D100" s="204" t="s">
        <v>129</v>
      </c>
      <c r="E100" s="205" t="s">
        <v>350</v>
      </c>
      <c r="F100" s="206" t="s">
        <v>351</v>
      </c>
      <c r="G100" s="207" t="s">
        <v>132</v>
      </c>
      <c r="H100" s="208">
        <v>29</v>
      </c>
      <c r="I100" s="209"/>
      <c r="J100" s="210">
        <f>ROUND(I100*H100,2)</f>
        <v>0</v>
      </c>
      <c r="K100" s="206" t="s">
        <v>133</v>
      </c>
      <c r="L100" s="43"/>
      <c r="M100" s="211" t="s">
        <v>19</v>
      </c>
      <c r="N100" s="212" t="s">
        <v>40</v>
      </c>
      <c r="O100" s="83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198</v>
      </c>
      <c r="AT100" s="215" t="s">
        <v>129</v>
      </c>
      <c r="AU100" s="215" t="s">
        <v>76</v>
      </c>
      <c r="AY100" s="16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76</v>
      </c>
      <c r="BK100" s="216">
        <f>ROUND(I100*H100,2)</f>
        <v>0</v>
      </c>
      <c r="BL100" s="16" t="s">
        <v>198</v>
      </c>
      <c r="BM100" s="215" t="s">
        <v>352</v>
      </c>
    </row>
    <row r="101" s="2" customFormat="1" ht="16.5" customHeight="1">
      <c r="A101" s="37"/>
      <c r="B101" s="38"/>
      <c r="C101" s="217" t="s">
        <v>184</v>
      </c>
      <c r="D101" s="217" t="s">
        <v>139</v>
      </c>
      <c r="E101" s="218" t="s">
        <v>353</v>
      </c>
      <c r="F101" s="219" t="s">
        <v>354</v>
      </c>
      <c r="G101" s="220" t="s">
        <v>132</v>
      </c>
      <c r="H101" s="221">
        <v>1</v>
      </c>
      <c r="I101" s="222"/>
      <c r="J101" s="223">
        <f>ROUND(I101*H101,2)</f>
        <v>0</v>
      </c>
      <c r="K101" s="219" t="s">
        <v>133</v>
      </c>
      <c r="L101" s="224"/>
      <c r="M101" s="225" t="s">
        <v>19</v>
      </c>
      <c r="N101" s="226" t="s">
        <v>40</v>
      </c>
      <c r="O101" s="83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169</v>
      </c>
      <c r="AT101" s="215" t="s">
        <v>139</v>
      </c>
      <c r="AU101" s="215" t="s">
        <v>76</v>
      </c>
      <c r="AY101" s="16" t="s">
        <v>128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76</v>
      </c>
      <c r="BK101" s="216">
        <f>ROUND(I101*H101,2)</f>
        <v>0</v>
      </c>
      <c r="BL101" s="16" t="s">
        <v>169</v>
      </c>
      <c r="BM101" s="215" t="s">
        <v>355</v>
      </c>
    </row>
    <row r="102" s="2" customFormat="1" ht="37.8" customHeight="1">
      <c r="A102" s="37"/>
      <c r="B102" s="38"/>
      <c r="C102" s="204" t="s">
        <v>188</v>
      </c>
      <c r="D102" s="204" t="s">
        <v>129</v>
      </c>
      <c r="E102" s="205" t="s">
        <v>356</v>
      </c>
      <c r="F102" s="206" t="s">
        <v>357</v>
      </c>
      <c r="G102" s="207" t="s">
        <v>132</v>
      </c>
      <c r="H102" s="208">
        <v>4</v>
      </c>
      <c r="I102" s="209"/>
      <c r="J102" s="210">
        <f>ROUND(I102*H102,2)</f>
        <v>0</v>
      </c>
      <c r="K102" s="206" t="s">
        <v>133</v>
      </c>
      <c r="L102" s="43"/>
      <c r="M102" s="211" t="s">
        <v>19</v>
      </c>
      <c r="N102" s="212" t="s">
        <v>40</v>
      </c>
      <c r="O102" s="83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76</v>
      </c>
      <c r="AT102" s="215" t="s">
        <v>129</v>
      </c>
      <c r="AU102" s="215" t="s">
        <v>76</v>
      </c>
      <c r="AY102" s="16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76</v>
      </c>
      <c r="BK102" s="216">
        <f>ROUND(I102*H102,2)</f>
        <v>0</v>
      </c>
      <c r="BL102" s="16" t="s">
        <v>76</v>
      </c>
      <c r="BM102" s="215" t="s">
        <v>358</v>
      </c>
    </row>
    <row r="103" s="2" customFormat="1" ht="37.8" customHeight="1">
      <c r="A103" s="37"/>
      <c r="B103" s="38"/>
      <c r="C103" s="217" t="s">
        <v>8</v>
      </c>
      <c r="D103" s="217" t="s">
        <v>139</v>
      </c>
      <c r="E103" s="218" t="s">
        <v>359</v>
      </c>
      <c r="F103" s="219" t="s">
        <v>360</v>
      </c>
      <c r="G103" s="220" t="s">
        <v>132</v>
      </c>
      <c r="H103" s="221">
        <v>1</v>
      </c>
      <c r="I103" s="222"/>
      <c r="J103" s="223">
        <f>ROUND(I103*H103,2)</f>
        <v>0</v>
      </c>
      <c r="K103" s="219" t="s">
        <v>133</v>
      </c>
      <c r="L103" s="224"/>
      <c r="M103" s="225" t="s">
        <v>19</v>
      </c>
      <c r="N103" s="226" t="s">
        <v>40</v>
      </c>
      <c r="O103" s="83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169</v>
      </c>
      <c r="AT103" s="215" t="s">
        <v>139</v>
      </c>
      <c r="AU103" s="215" t="s">
        <v>76</v>
      </c>
      <c r="AY103" s="16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76</v>
      </c>
      <c r="BK103" s="216">
        <f>ROUND(I103*H103,2)</f>
        <v>0</v>
      </c>
      <c r="BL103" s="16" t="s">
        <v>169</v>
      </c>
      <c r="BM103" s="215" t="s">
        <v>361</v>
      </c>
    </row>
    <row r="104" s="2" customFormat="1" ht="24.15" customHeight="1">
      <c r="A104" s="37"/>
      <c r="B104" s="38"/>
      <c r="C104" s="204" t="s">
        <v>195</v>
      </c>
      <c r="D104" s="204" t="s">
        <v>129</v>
      </c>
      <c r="E104" s="205" t="s">
        <v>362</v>
      </c>
      <c r="F104" s="206" t="s">
        <v>363</v>
      </c>
      <c r="G104" s="207" t="s">
        <v>132</v>
      </c>
      <c r="H104" s="208">
        <v>1</v>
      </c>
      <c r="I104" s="209"/>
      <c r="J104" s="210">
        <f>ROUND(I104*H104,2)</f>
        <v>0</v>
      </c>
      <c r="K104" s="206" t="s">
        <v>133</v>
      </c>
      <c r="L104" s="43"/>
      <c r="M104" s="211" t="s">
        <v>19</v>
      </c>
      <c r="N104" s="212" t="s">
        <v>40</v>
      </c>
      <c r="O104" s="83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198</v>
      </c>
      <c r="AT104" s="215" t="s">
        <v>129</v>
      </c>
      <c r="AU104" s="215" t="s">
        <v>76</v>
      </c>
      <c r="AY104" s="16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76</v>
      </c>
      <c r="BK104" s="216">
        <f>ROUND(I104*H104,2)</f>
        <v>0</v>
      </c>
      <c r="BL104" s="16" t="s">
        <v>198</v>
      </c>
      <c r="BM104" s="215" t="s">
        <v>364</v>
      </c>
    </row>
    <row r="105" s="2" customFormat="1" ht="55.5" customHeight="1">
      <c r="A105" s="37"/>
      <c r="B105" s="38"/>
      <c r="C105" s="204" t="s">
        <v>200</v>
      </c>
      <c r="D105" s="204" t="s">
        <v>129</v>
      </c>
      <c r="E105" s="205" t="s">
        <v>365</v>
      </c>
      <c r="F105" s="206" t="s">
        <v>366</v>
      </c>
      <c r="G105" s="207" t="s">
        <v>132</v>
      </c>
      <c r="H105" s="208">
        <v>1</v>
      </c>
      <c r="I105" s="209"/>
      <c r="J105" s="210">
        <f>ROUND(I105*H105,2)</f>
        <v>0</v>
      </c>
      <c r="K105" s="206" t="s">
        <v>133</v>
      </c>
      <c r="L105" s="43"/>
      <c r="M105" s="211" t="s">
        <v>19</v>
      </c>
      <c r="N105" s="212" t="s">
        <v>40</v>
      </c>
      <c r="O105" s="83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198</v>
      </c>
      <c r="AT105" s="215" t="s">
        <v>129</v>
      </c>
      <c r="AU105" s="215" t="s">
        <v>76</v>
      </c>
      <c r="AY105" s="16" t="s">
        <v>128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76</v>
      </c>
      <c r="BK105" s="216">
        <f>ROUND(I105*H105,2)</f>
        <v>0</v>
      </c>
      <c r="BL105" s="16" t="s">
        <v>198</v>
      </c>
      <c r="BM105" s="215" t="s">
        <v>367</v>
      </c>
    </row>
    <row r="106" s="2" customFormat="1" ht="16.5" customHeight="1">
      <c r="A106" s="37"/>
      <c r="B106" s="38"/>
      <c r="C106" s="204" t="s">
        <v>208</v>
      </c>
      <c r="D106" s="204" t="s">
        <v>129</v>
      </c>
      <c r="E106" s="205" t="s">
        <v>368</v>
      </c>
      <c r="F106" s="206" t="s">
        <v>369</v>
      </c>
      <c r="G106" s="207" t="s">
        <v>370</v>
      </c>
      <c r="H106" s="208">
        <v>30</v>
      </c>
      <c r="I106" s="209"/>
      <c r="J106" s="210">
        <f>ROUND(I106*H106,2)</f>
        <v>0</v>
      </c>
      <c r="K106" s="206" t="s">
        <v>133</v>
      </c>
      <c r="L106" s="43"/>
      <c r="M106" s="211" t="s">
        <v>19</v>
      </c>
      <c r="N106" s="212" t="s">
        <v>40</v>
      </c>
      <c r="O106" s="83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198</v>
      </c>
      <c r="AT106" s="215" t="s">
        <v>129</v>
      </c>
      <c r="AU106" s="215" t="s">
        <v>76</v>
      </c>
      <c r="AY106" s="16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76</v>
      </c>
      <c r="BK106" s="216">
        <f>ROUND(I106*H106,2)</f>
        <v>0</v>
      </c>
      <c r="BL106" s="16" t="s">
        <v>198</v>
      </c>
      <c r="BM106" s="215" t="s">
        <v>371</v>
      </c>
    </row>
    <row r="107" s="2" customFormat="1">
      <c r="A107" s="37"/>
      <c r="B107" s="38"/>
      <c r="C107" s="39"/>
      <c r="D107" s="227" t="s">
        <v>147</v>
      </c>
      <c r="E107" s="39"/>
      <c r="F107" s="228" t="s">
        <v>372</v>
      </c>
      <c r="G107" s="39"/>
      <c r="H107" s="39"/>
      <c r="I107" s="229"/>
      <c r="J107" s="39"/>
      <c r="K107" s="39"/>
      <c r="L107" s="43"/>
      <c r="M107" s="230"/>
      <c r="N107" s="23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147</v>
      </c>
      <c r="AU107" s="16" t="s">
        <v>76</v>
      </c>
    </row>
    <row r="108" s="2" customFormat="1" ht="16.5" customHeight="1">
      <c r="A108" s="37"/>
      <c r="B108" s="38"/>
      <c r="C108" s="204" t="s">
        <v>212</v>
      </c>
      <c r="D108" s="204" t="s">
        <v>129</v>
      </c>
      <c r="E108" s="205" t="s">
        <v>368</v>
      </c>
      <c r="F108" s="206" t="s">
        <v>369</v>
      </c>
      <c r="G108" s="207" t="s">
        <v>370</v>
      </c>
      <c r="H108" s="208">
        <v>10</v>
      </c>
      <c r="I108" s="209"/>
      <c r="J108" s="210">
        <f>ROUND(I108*H108,2)</f>
        <v>0</v>
      </c>
      <c r="K108" s="206" t="s">
        <v>133</v>
      </c>
      <c r="L108" s="43"/>
      <c r="M108" s="211" t="s">
        <v>19</v>
      </c>
      <c r="N108" s="212" t="s">
        <v>40</v>
      </c>
      <c r="O108" s="83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5" t="s">
        <v>198</v>
      </c>
      <c r="AT108" s="215" t="s">
        <v>129</v>
      </c>
      <c r="AU108" s="215" t="s">
        <v>76</v>
      </c>
      <c r="AY108" s="16" t="s">
        <v>128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76</v>
      </c>
      <c r="BK108" s="216">
        <f>ROUND(I108*H108,2)</f>
        <v>0</v>
      </c>
      <c r="BL108" s="16" t="s">
        <v>198</v>
      </c>
      <c r="BM108" s="215" t="s">
        <v>373</v>
      </c>
    </row>
    <row r="109" s="2" customFormat="1">
      <c r="A109" s="37"/>
      <c r="B109" s="38"/>
      <c r="C109" s="39"/>
      <c r="D109" s="227" t="s">
        <v>147</v>
      </c>
      <c r="E109" s="39"/>
      <c r="F109" s="228" t="s">
        <v>374</v>
      </c>
      <c r="G109" s="39"/>
      <c r="H109" s="39"/>
      <c r="I109" s="229"/>
      <c r="J109" s="39"/>
      <c r="K109" s="39"/>
      <c r="L109" s="43"/>
      <c r="M109" s="230"/>
      <c r="N109" s="23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147</v>
      </c>
      <c r="AU109" s="16" t="s">
        <v>76</v>
      </c>
    </row>
    <row r="110" s="2" customFormat="1" ht="24.15" customHeight="1">
      <c r="A110" s="37"/>
      <c r="B110" s="38"/>
      <c r="C110" s="204" t="s">
        <v>217</v>
      </c>
      <c r="D110" s="204" t="s">
        <v>129</v>
      </c>
      <c r="E110" s="205" t="s">
        <v>375</v>
      </c>
      <c r="F110" s="206" t="s">
        <v>376</v>
      </c>
      <c r="G110" s="207" t="s">
        <v>370</v>
      </c>
      <c r="H110" s="208">
        <v>20</v>
      </c>
      <c r="I110" s="209"/>
      <c r="J110" s="210">
        <f>ROUND(I110*H110,2)</f>
        <v>0</v>
      </c>
      <c r="K110" s="206" t="s">
        <v>133</v>
      </c>
      <c r="L110" s="43"/>
      <c r="M110" s="211" t="s">
        <v>19</v>
      </c>
      <c r="N110" s="212" t="s">
        <v>40</v>
      </c>
      <c r="O110" s="83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198</v>
      </c>
      <c r="AT110" s="215" t="s">
        <v>129</v>
      </c>
      <c r="AU110" s="215" t="s">
        <v>76</v>
      </c>
      <c r="AY110" s="16" t="s">
        <v>128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76</v>
      </c>
      <c r="BK110" s="216">
        <f>ROUND(I110*H110,2)</f>
        <v>0</v>
      </c>
      <c r="BL110" s="16" t="s">
        <v>198</v>
      </c>
      <c r="BM110" s="215" t="s">
        <v>377</v>
      </c>
    </row>
    <row r="111" s="2" customFormat="1" ht="21.75" customHeight="1">
      <c r="A111" s="37"/>
      <c r="B111" s="38"/>
      <c r="C111" s="204" t="s">
        <v>7</v>
      </c>
      <c r="D111" s="204" t="s">
        <v>129</v>
      </c>
      <c r="E111" s="205" t="s">
        <v>378</v>
      </c>
      <c r="F111" s="206" t="s">
        <v>379</v>
      </c>
      <c r="G111" s="207" t="s">
        <v>132</v>
      </c>
      <c r="H111" s="208">
        <v>1</v>
      </c>
      <c r="I111" s="209"/>
      <c r="J111" s="210">
        <f>ROUND(I111*H111,2)</f>
        <v>0</v>
      </c>
      <c r="K111" s="206" t="s">
        <v>133</v>
      </c>
      <c r="L111" s="43"/>
      <c r="M111" s="211" t="s">
        <v>19</v>
      </c>
      <c r="N111" s="212" t="s">
        <v>40</v>
      </c>
      <c r="O111" s="83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5" t="s">
        <v>142</v>
      </c>
      <c r="AT111" s="215" t="s">
        <v>129</v>
      </c>
      <c r="AU111" s="215" t="s">
        <v>76</v>
      </c>
      <c r="AY111" s="16" t="s">
        <v>128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76</v>
      </c>
      <c r="BK111" s="216">
        <f>ROUND(I111*H111,2)</f>
        <v>0</v>
      </c>
      <c r="BL111" s="16" t="s">
        <v>142</v>
      </c>
      <c r="BM111" s="215" t="s">
        <v>380</v>
      </c>
    </row>
    <row r="112" s="2" customFormat="1" ht="55.5" customHeight="1">
      <c r="A112" s="37"/>
      <c r="B112" s="38"/>
      <c r="C112" s="204" t="s">
        <v>224</v>
      </c>
      <c r="D112" s="204" t="s">
        <v>129</v>
      </c>
      <c r="E112" s="205" t="s">
        <v>381</v>
      </c>
      <c r="F112" s="206" t="s">
        <v>382</v>
      </c>
      <c r="G112" s="207" t="s">
        <v>132</v>
      </c>
      <c r="H112" s="208">
        <v>1</v>
      </c>
      <c r="I112" s="209"/>
      <c r="J112" s="210">
        <f>ROUND(I112*H112,2)</f>
        <v>0</v>
      </c>
      <c r="K112" s="206" t="s">
        <v>133</v>
      </c>
      <c r="L112" s="43"/>
      <c r="M112" s="211" t="s">
        <v>19</v>
      </c>
      <c r="N112" s="212" t="s">
        <v>40</v>
      </c>
      <c r="O112" s="83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142</v>
      </c>
      <c r="AT112" s="215" t="s">
        <v>129</v>
      </c>
      <c r="AU112" s="215" t="s">
        <v>76</v>
      </c>
      <c r="AY112" s="16" t="s">
        <v>128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76</v>
      </c>
      <c r="BK112" s="216">
        <f>ROUND(I112*H112,2)</f>
        <v>0</v>
      </c>
      <c r="BL112" s="16" t="s">
        <v>142</v>
      </c>
      <c r="BM112" s="215" t="s">
        <v>383</v>
      </c>
    </row>
    <row r="113" s="2" customFormat="1" ht="37.8" customHeight="1">
      <c r="A113" s="37"/>
      <c r="B113" s="38"/>
      <c r="C113" s="204" t="s">
        <v>228</v>
      </c>
      <c r="D113" s="204" t="s">
        <v>129</v>
      </c>
      <c r="E113" s="205" t="s">
        <v>384</v>
      </c>
      <c r="F113" s="206" t="s">
        <v>385</v>
      </c>
      <c r="G113" s="207" t="s">
        <v>132</v>
      </c>
      <c r="H113" s="208">
        <v>1</v>
      </c>
      <c r="I113" s="209"/>
      <c r="J113" s="210">
        <f>ROUND(I113*H113,2)</f>
        <v>0</v>
      </c>
      <c r="K113" s="206" t="s">
        <v>133</v>
      </c>
      <c r="L113" s="43"/>
      <c r="M113" s="211" t="s">
        <v>19</v>
      </c>
      <c r="N113" s="212" t="s">
        <v>40</v>
      </c>
      <c r="O113" s="83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142</v>
      </c>
      <c r="AT113" s="215" t="s">
        <v>129</v>
      </c>
      <c r="AU113" s="215" t="s">
        <v>76</v>
      </c>
      <c r="AY113" s="16" t="s">
        <v>128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76</v>
      </c>
      <c r="BK113" s="216">
        <f>ROUND(I113*H113,2)</f>
        <v>0</v>
      </c>
      <c r="BL113" s="16" t="s">
        <v>142</v>
      </c>
      <c r="BM113" s="215" t="s">
        <v>386</v>
      </c>
    </row>
    <row r="114" s="2" customFormat="1" ht="33" customHeight="1">
      <c r="A114" s="37"/>
      <c r="B114" s="38"/>
      <c r="C114" s="204" t="s">
        <v>232</v>
      </c>
      <c r="D114" s="204" t="s">
        <v>129</v>
      </c>
      <c r="E114" s="205" t="s">
        <v>387</v>
      </c>
      <c r="F114" s="206" t="s">
        <v>388</v>
      </c>
      <c r="G114" s="207" t="s">
        <v>132</v>
      </c>
      <c r="H114" s="208">
        <v>1</v>
      </c>
      <c r="I114" s="209"/>
      <c r="J114" s="210">
        <f>ROUND(I114*H114,2)</f>
        <v>0</v>
      </c>
      <c r="K114" s="206" t="s">
        <v>133</v>
      </c>
      <c r="L114" s="43"/>
      <c r="M114" s="211" t="s">
        <v>19</v>
      </c>
      <c r="N114" s="212" t="s">
        <v>40</v>
      </c>
      <c r="O114" s="83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76</v>
      </c>
      <c r="AT114" s="215" t="s">
        <v>129</v>
      </c>
      <c r="AU114" s="215" t="s">
        <v>76</v>
      </c>
      <c r="AY114" s="16" t="s">
        <v>128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76</v>
      </c>
      <c r="BK114" s="216">
        <f>ROUND(I114*H114,2)</f>
        <v>0</v>
      </c>
      <c r="BL114" s="16" t="s">
        <v>76</v>
      </c>
      <c r="BM114" s="215" t="s">
        <v>389</v>
      </c>
    </row>
    <row r="115" s="2" customFormat="1" ht="37.8" customHeight="1">
      <c r="A115" s="37"/>
      <c r="B115" s="38"/>
      <c r="C115" s="204" t="s">
        <v>390</v>
      </c>
      <c r="D115" s="204" t="s">
        <v>129</v>
      </c>
      <c r="E115" s="205" t="s">
        <v>391</v>
      </c>
      <c r="F115" s="206" t="s">
        <v>392</v>
      </c>
      <c r="G115" s="207" t="s">
        <v>132</v>
      </c>
      <c r="H115" s="208">
        <v>3</v>
      </c>
      <c r="I115" s="209"/>
      <c r="J115" s="210">
        <f>ROUND(I115*H115,2)</f>
        <v>0</v>
      </c>
      <c r="K115" s="206" t="s">
        <v>133</v>
      </c>
      <c r="L115" s="43"/>
      <c r="M115" s="211" t="s">
        <v>19</v>
      </c>
      <c r="N115" s="212" t="s">
        <v>40</v>
      </c>
      <c r="O115" s="83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76</v>
      </c>
      <c r="AT115" s="215" t="s">
        <v>129</v>
      </c>
      <c r="AU115" s="215" t="s">
        <v>76</v>
      </c>
      <c r="AY115" s="16" t="s">
        <v>128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76</v>
      </c>
      <c r="BK115" s="216">
        <f>ROUND(I115*H115,2)</f>
        <v>0</v>
      </c>
      <c r="BL115" s="16" t="s">
        <v>76</v>
      </c>
      <c r="BM115" s="215" t="s">
        <v>393</v>
      </c>
    </row>
    <row r="116" s="2" customFormat="1" ht="33" customHeight="1">
      <c r="A116" s="37"/>
      <c r="B116" s="38"/>
      <c r="C116" s="204" t="s">
        <v>394</v>
      </c>
      <c r="D116" s="204" t="s">
        <v>129</v>
      </c>
      <c r="E116" s="205" t="s">
        <v>395</v>
      </c>
      <c r="F116" s="206" t="s">
        <v>396</v>
      </c>
      <c r="G116" s="207" t="s">
        <v>132</v>
      </c>
      <c r="H116" s="208">
        <v>1</v>
      </c>
      <c r="I116" s="209"/>
      <c r="J116" s="210">
        <f>ROUND(I116*H116,2)</f>
        <v>0</v>
      </c>
      <c r="K116" s="206" t="s">
        <v>133</v>
      </c>
      <c r="L116" s="43"/>
      <c r="M116" s="211" t="s">
        <v>19</v>
      </c>
      <c r="N116" s="212" t="s">
        <v>40</v>
      </c>
      <c r="O116" s="83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76</v>
      </c>
      <c r="AT116" s="215" t="s">
        <v>129</v>
      </c>
      <c r="AU116" s="215" t="s">
        <v>76</v>
      </c>
      <c r="AY116" s="16" t="s">
        <v>128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76</v>
      </c>
      <c r="BK116" s="216">
        <f>ROUND(I116*H116,2)</f>
        <v>0</v>
      </c>
      <c r="BL116" s="16" t="s">
        <v>76</v>
      </c>
      <c r="BM116" s="215" t="s">
        <v>397</v>
      </c>
    </row>
    <row r="117" s="2" customFormat="1" ht="33" customHeight="1">
      <c r="A117" s="37"/>
      <c r="B117" s="38"/>
      <c r="C117" s="204" t="s">
        <v>398</v>
      </c>
      <c r="D117" s="204" t="s">
        <v>129</v>
      </c>
      <c r="E117" s="205" t="s">
        <v>399</v>
      </c>
      <c r="F117" s="206" t="s">
        <v>400</v>
      </c>
      <c r="G117" s="207" t="s">
        <v>132</v>
      </c>
      <c r="H117" s="208">
        <v>3</v>
      </c>
      <c r="I117" s="209"/>
      <c r="J117" s="210">
        <f>ROUND(I117*H117,2)</f>
        <v>0</v>
      </c>
      <c r="K117" s="206" t="s">
        <v>133</v>
      </c>
      <c r="L117" s="43"/>
      <c r="M117" s="211" t="s">
        <v>19</v>
      </c>
      <c r="N117" s="212" t="s">
        <v>40</v>
      </c>
      <c r="O117" s="83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5" t="s">
        <v>76</v>
      </c>
      <c r="AT117" s="215" t="s">
        <v>129</v>
      </c>
      <c r="AU117" s="215" t="s">
        <v>76</v>
      </c>
      <c r="AY117" s="16" t="s">
        <v>128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76</v>
      </c>
      <c r="BK117" s="216">
        <f>ROUND(I117*H117,2)</f>
        <v>0</v>
      </c>
      <c r="BL117" s="16" t="s">
        <v>76</v>
      </c>
      <c r="BM117" s="215" t="s">
        <v>401</v>
      </c>
    </row>
    <row r="118" s="2" customFormat="1" ht="44.25" customHeight="1">
      <c r="A118" s="37"/>
      <c r="B118" s="38"/>
      <c r="C118" s="204" t="s">
        <v>402</v>
      </c>
      <c r="D118" s="204" t="s">
        <v>129</v>
      </c>
      <c r="E118" s="205" t="s">
        <v>403</v>
      </c>
      <c r="F118" s="206" t="s">
        <v>404</v>
      </c>
      <c r="G118" s="207" t="s">
        <v>132</v>
      </c>
      <c r="H118" s="208">
        <v>1</v>
      </c>
      <c r="I118" s="209"/>
      <c r="J118" s="210">
        <f>ROUND(I118*H118,2)</f>
        <v>0</v>
      </c>
      <c r="K118" s="206" t="s">
        <v>133</v>
      </c>
      <c r="L118" s="43"/>
      <c r="M118" s="211" t="s">
        <v>19</v>
      </c>
      <c r="N118" s="212" t="s">
        <v>40</v>
      </c>
      <c r="O118" s="83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76</v>
      </c>
      <c r="AT118" s="215" t="s">
        <v>129</v>
      </c>
      <c r="AU118" s="215" t="s">
        <v>76</v>
      </c>
      <c r="AY118" s="16" t="s">
        <v>128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76</v>
      </c>
      <c r="BK118" s="216">
        <f>ROUND(I118*H118,2)</f>
        <v>0</v>
      </c>
      <c r="BL118" s="16" t="s">
        <v>76</v>
      </c>
      <c r="BM118" s="215" t="s">
        <v>405</v>
      </c>
    </row>
    <row r="119" s="2" customFormat="1" ht="66.75" customHeight="1">
      <c r="A119" s="37"/>
      <c r="B119" s="38"/>
      <c r="C119" s="204" t="s">
        <v>406</v>
      </c>
      <c r="D119" s="204" t="s">
        <v>129</v>
      </c>
      <c r="E119" s="205" t="s">
        <v>407</v>
      </c>
      <c r="F119" s="206" t="s">
        <v>408</v>
      </c>
      <c r="G119" s="207" t="s">
        <v>132</v>
      </c>
      <c r="H119" s="208">
        <v>1</v>
      </c>
      <c r="I119" s="209"/>
      <c r="J119" s="210">
        <f>ROUND(I119*H119,2)</f>
        <v>0</v>
      </c>
      <c r="K119" s="206" t="s">
        <v>133</v>
      </c>
      <c r="L119" s="43"/>
      <c r="M119" s="211" t="s">
        <v>19</v>
      </c>
      <c r="N119" s="212" t="s">
        <v>40</v>
      </c>
      <c r="O119" s="83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76</v>
      </c>
      <c r="AT119" s="215" t="s">
        <v>129</v>
      </c>
      <c r="AU119" s="215" t="s">
        <v>76</v>
      </c>
      <c r="AY119" s="16" t="s">
        <v>128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76</v>
      </c>
      <c r="BK119" s="216">
        <f>ROUND(I119*H119,2)</f>
        <v>0</v>
      </c>
      <c r="BL119" s="16" t="s">
        <v>76</v>
      </c>
      <c r="BM119" s="215" t="s">
        <v>409</v>
      </c>
    </row>
    <row r="120" s="2" customFormat="1" ht="24.15" customHeight="1">
      <c r="A120" s="37"/>
      <c r="B120" s="38"/>
      <c r="C120" s="204" t="s">
        <v>410</v>
      </c>
      <c r="D120" s="204" t="s">
        <v>129</v>
      </c>
      <c r="E120" s="205" t="s">
        <v>411</v>
      </c>
      <c r="F120" s="206" t="s">
        <v>412</v>
      </c>
      <c r="G120" s="207" t="s">
        <v>132</v>
      </c>
      <c r="H120" s="208">
        <v>1</v>
      </c>
      <c r="I120" s="209"/>
      <c r="J120" s="210">
        <f>ROUND(I120*H120,2)</f>
        <v>0</v>
      </c>
      <c r="K120" s="206" t="s">
        <v>133</v>
      </c>
      <c r="L120" s="43"/>
      <c r="M120" s="264" t="s">
        <v>19</v>
      </c>
      <c r="N120" s="265" t="s">
        <v>40</v>
      </c>
      <c r="O120" s="256"/>
      <c r="P120" s="257">
        <f>O120*H120</f>
        <v>0</v>
      </c>
      <c r="Q120" s="257">
        <v>0</v>
      </c>
      <c r="R120" s="257">
        <f>Q120*H120</f>
        <v>0</v>
      </c>
      <c r="S120" s="257">
        <v>0</v>
      </c>
      <c r="T120" s="258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76</v>
      </c>
      <c r="AT120" s="215" t="s">
        <v>129</v>
      </c>
      <c r="AU120" s="215" t="s">
        <v>76</v>
      </c>
      <c r="AY120" s="16" t="s">
        <v>128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76</v>
      </c>
      <c r="BK120" s="216">
        <f>ROUND(I120*H120,2)</f>
        <v>0</v>
      </c>
      <c r="BL120" s="16" t="s">
        <v>76</v>
      </c>
      <c r="BM120" s="215" t="s">
        <v>413</v>
      </c>
    </row>
    <row r="121" s="2" customFormat="1" ht="6.96" customHeight="1">
      <c r="A121" s="37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43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sheet="1" autoFilter="0" formatColumns="0" formatRows="0" objects="1" scenarios="1" spinCount="100000" saltValue="NDVf/Cy746Tsq3e6MVVjc0UFU0V9FA2O5zBPZQubodmevVUdA41b8PK0BoHNYipbr5m31tfhHFP+75xoqzgkGg==" hashValue="pnfgCXUE1OYF3cnygn0Vy49bUNEUQMTCYhRC/ELfPvunaLSnhGgcfTPMZe4XhTdz2AhyeZiFAiMfsUS91fp/xQ==" algorithmName="SHA-512" password="CC35"/>
  <autoFilter ref="C85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trati Přerov - Břeclav - 1.etapa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414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106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26. 8. 2021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ROUND((SUM(BE86:BE114)),  2)</f>
        <v>0</v>
      </c>
      <c r="G35" s="37"/>
      <c r="H35" s="37"/>
      <c r="I35" s="156">
        <v>0.20999999999999999</v>
      </c>
      <c r="J35" s="155">
        <f>ROUND(((SUM(BE86:BE114))*I35),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ROUND((SUM(BF86:BF114)),  2)</f>
        <v>0</v>
      </c>
      <c r="G36" s="37"/>
      <c r="H36" s="37"/>
      <c r="I36" s="156">
        <v>0.14999999999999999</v>
      </c>
      <c r="J36" s="155">
        <f>ROUND(((SUM(BF86:BF114))*I36),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ROUND((SUM(BG86:BG114)),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ROUND((SUM(BH86:BH114)),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ROUND((SUM(BI86:BI114)),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trati Přerov - Břeclav - 1.etapa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414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01 - Venkovní prky - technologická část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26. 8. 2021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9" customFormat="1" ht="24.96" customHeight="1">
      <c r="A64" s="9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112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8" t="str">
        <f>E7</f>
        <v>Oprava PZS na trati Přerov - Břeclav - 1.etapa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103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414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01 - Venkovní prky - technologická část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1" t="str">
        <f>IF(J14="","",J14)</f>
        <v>26. 8. 2021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 xml:space="preserve"> </v>
      </c>
      <c r="G82" s="39"/>
      <c r="H82" s="39"/>
      <c r="I82" s="31" t="s">
        <v>30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IF(E20="","",E20)</f>
        <v>Vyplň údaj</v>
      </c>
      <c r="G83" s="39"/>
      <c r="H83" s="39"/>
      <c r="I83" s="31" t="s">
        <v>32</v>
      </c>
      <c r="J83" s="35" t="str">
        <f>E26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113</v>
      </c>
      <c r="D85" s="182" t="s">
        <v>54</v>
      </c>
      <c r="E85" s="182" t="s">
        <v>50</v>
      </c>
      <c r="F85" s="182" t="s">
        <v>51</v>
      </c>
      <c r="G85" s="182" t="s">
        <v>114</v>
      </c>
      <c r="H85" s="182" t="s">
        <v>115</v>
      </c>
      <c r="I85" s="182" t="s">
        <v>116</v>
      </c>
      <c r="J85" s="182" t="s">
        <v>109</v>
      </c>
      <c r="K85" s="183" t="s">
        <v>117</v>
      </c>
      <c r="L85" s="184"/>
      <c r="M85" s="91" t="s">
        <v>19</v>
      </c>
      <c r="N85" s="92" t="s">
        <v>39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110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68</v>
      </c>
      <c r="E87" s="193" t="s">
        <v>125</v>
      </c>
      <c r="F87" s="193" t="s">
        <v>126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SUM(P88:P114)</f>
        <v>0</v>
      </c>
      <c r="Q87" s="198"/>
      <c r="R87" s="199">
        <f>SUM(R88:R114)</f>
        <v>0</v>
      </c>
      <c r="S87" s="198"/>
      <c r="T87" s="200">
        <f>SUM(T88:T114)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127</v>
      </c>
      <c r="AT87" s="202" t="s">
        <v>68</v>
      </c>
      <c r="AU87" s="202" t="s">
        <v>69</v>
      </c>
      <c r="AY87" s="201" t="s">
        <v>128</v>
      </c>
      <c r="BK87" s="203">
        <f>SUM(BK88:BK114)</f>
        <v>0</v>
      </c>
    </row>
    <row r="88" s="2" customFormat="1" ht="16.5" customHeight="1">
      <c r="A88" s="37"/>
      <c r="B88" s="38"/>
      <c r="C88" s="204" t="s">
        <v>76</v>
      </c>
      <c r="D88" s="204" t="s">
        <v>129</v>
      </c>
      <c r="E88" s="205" t="s">
        <v>130</v>
      </c>
      <c r="F88" s="206" t="s">
        <v>131</v>
      </c>
      <c r="G88" s="207" t="s">
        <v>132</v>
      </c>
      <c r="H88" s="208">
        <v>2</v>
      </c>
      <c r="I88" s="209"/>
      <c r="J88" s="210">
        <f>ROUND(I88*H88,2)</f>
        <v>0</v>
      </c>
      <c r="K88" s="206" t="s">
        <v>133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76</v>
      </c>
      <c r="AT88" s="215" t="s">
        <v>129</v>
      </c>
      <c r="AU88" s="215" t="s">
        <v>76</v>
      </c>
      <c r="AY88" s="16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76</v>
      </c>
      <c r="BM88" s="215" t="s">
        <v>134</v>
      </c>
    </row>
    <row r="89" s="2" customFormat="1" ht="16.5" customHeight="1">
      <c r="A89" s="37"/>
      <c r="B89" s="38"/>
      <c r="C89" s="204" t="s">
        <v>78</v>
      </c>
      <c r="D89" s="204" t="s">
        <v>129</v>
      </c>
      <c r="E89" s="205" t="s">
        <v>135</v>
      </c>
      <c r="F89" s="206" t="s">
        <v>136</v>
      </c>
      <c r="G89" s="207" t="s">
        <v>132</v>
      </c>
      <c r="H89" s="208">
        <v>2</v>
      </c>
      <c r="I89" s="209"/>
      <c r="J89" s="210">
        <f>ROUND(I89*H89,2)</f>
        <v>0</v>
      </c>
      <c r="K89" s="206" t="s">
        <v>133</v>
      </c>
      <c r="L89" s="43"/>
      <c r="M89" s="211" t="s">
        <v>19</v>
      </c>
      <c r="N89" s="212" t="s">
        <v>40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76</v>
      </c>
      <c r="AT89" s="215" t="s">
        <v>129</v>
      </c>
      <c r="AU89" s="215" t="s">
        <v>76</v>
      </c>
      <c r="AY89" s="16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76</v>
      </c>
      <c r="BK89" s="216">
        <f>ROUND(I89*H89,2)</f>
        <v>0</v>
      </c>
      <c r="BL89" s="16" t="s">
        <v>76</v>
      </c>
      <c r="BM89" s="215" t="s">
        <v>137</v>
      </c>
    </row>
    <row r="90" s="2" customFormat="1" ht="16.5" customHeight="1">
      <c r="A90" s="37"/>
      <c r="B90" s="38"/>
      <c r="C90" s="217" t="s">
        <v>138</v>
      </c>
      <c r="D90" s="217" t="s">
        <v>139</v>
      </c>
      <c r="E90" s="218" t="s">
        <v>140</v>
      </c>
      <c r="F90" s="219" t="s">
        <v>141</v>
      </c>
      <c r="G90" s="220" t="s">
        <v>132</v>
      </c>
      <c r="H90" s="221">
        <v>2</v>
      </c>
      <c r="I90" s="222"/>
      <c r="J90" s="223">
        <f>ROUND(I90*H90,2)</f>
        <v>0</v>
      </c>
      <c r="K90" s="219" t="s">
        <v>19</v>
      </c>
      <c r="L90" s="224"/>
      <c r="M90" s="225" t="s">
        <v>19</v>
      </c>
      <c r="N90" s="226" t="s">
        <v>40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142</v>
      </c>
      <c r="AT90" s="215" t="s">
        <v>139</v>
      </c>
      <c r="AU90" s="215" t="s">
        <v>76</v>
      </c>
      <c r="AY90" s="16" t="s">
        <v>128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76</v>
      </c>
      <c r="BK90" s="216">
        <f>ROUND(I90*H90,2)</f>
        <v>0</v>
      </c>
      <c r="BL90" s="16" t="s">
        <v>142</v>
      </c>
      <c r="BM90" s="215" t="s">
        <v>143</v>
      </c>
    </row>
    <row r="91" s="2" customFormat="1" ht="49.05" customHeight="1">
      <c r="A91" s="37"/>
      <c r="B91" s="38"/>
      <c r="C91" s="204" t="s">
        <v>127</v>
      </c>
      <c r="D91" s="204" t="s">
        <v>129</v>
      </c>
      <c r="E91" s="205" t="s">
        <v>144</v>
      </c>
      <c r="F91" s="206" t="s">
        <v>145</v>
      </c>
      <c r="G91" s="207" t="s">
        <v>132</v>
      </c>
      <c r="H91" s="208">
        <v>2</v>
      </c>
      <c r="I91" s="209"/>
      <c r="J91" s="210">
        <f>ROUND(I91*H91,2)</f>
        <v>0</v>
      </c>
      <c r="K91" s="206" t="s">
        <v>133</v>
      </c>
      <c r="L91" s="43"/>
      <c r="M91" s="211" t="s">
        <v>19</v>
      </c>
      <c r="N91" s="212" t="s">
        <v>40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76</v>
      </c>
      <c r="AT91" s="215" t="s">
        <v>129</v>
      </c>
      <c r="AU91" s="215" t="s">
        <v>76</v>
      </c>
      <c r="AY91" s="16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76</v>
      </c>
      <c r="BK91" s="216">
        <f>ROUND(I91*H91,2)</f>
        <v>0</v>
      </c>
      <c r="BL91" s="16" t="s">
        <v>76</v>
      </c>
      <c r="BM91" s="215" t="s">
        <v>146</v>
      </c>
    </row>
    <row r="92" s="2" customFormat="1">
      <c r="A92" s="37"/>
      <c r="B92" s="38"/>
      <c r="C92" s="39"/>
      <c r="D92" s="227" t="s">
        <v>147</v>
      </c>
      <c r="E92" s="39"/>
      <c r="F92" s="228" t="s">
        <v>148</v>
      </c>
      <c r="G92" s="39"/>
      <c r="H92" s="39"/>
      <c r="I92" s="229"/>
      <c r="J92" s="39"/>
      <c r="K92" s="39"/>
      <c r="L92" s="43"/>
      <c r="M92" s="230"/>
      <c r="N92" s="23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147</v>
      </c>
      <c r="AU92" s="16" t="s">
        <v>76</v>
      </c>
    </row>
    <row r="93" s="2" customFormat="1" ht="16.5" customHeight="1">
      <c r="A93" s="37"/>
      <c r="B93" s="38"/>
      <c r="C93" s="204" t="s">
        <v>149</v>
      </c>
      <c r="D93" s="204" t="s">
        <v>129</v>
      </c>
      <c r="E93" s="205" t="s">
        <v>154</v>
      </c>
      <c r="F93" s="206" t="s">
        <v>155</v>
      </c>
      <c r="G93" s="207" t="s">
        <v>132</v>
      </c>
      <c r="H93" s="208">
        <v>2</v>
      </c>
      <c r="I93" s="209"/>
      <c r="J93" s="210">
        <f>ROUND(I93*H93,2)</f>
        <v>0</v>
      </c>
      <c r="K93" s="206" t="s">
        <v>133</v>
      </c>
      <c r="L93" s="43"/>
      <c r="M93" s="211" t="s">
        <v>19</v>
      </c>
      <c r="N93" s="212" t="s">
        <v>40</v>
      </c>
      <c r="O93" s="83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5" t="s">
        <v>76</v>
      </c>
      <c r="AT93" s="215" t="s">
        <v>129</v>
      </c>
      <c r="AU93" s="215" t="s">
        <v>76</v>
      </c>
      <c r="AY93" s="16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76</v>
      </c>
      <c r="BK93" s="216">
        <f>ROUND(I93*H93,2)</f>
        <v>0</v>
      </c>
      <c r="BL93" s="16" t="s">
        <v>76</v>
      </c>
      <c r="BM93" s="215" t="s">
        <v>156</v>
      </c>
    </row>
    <row r="94" s="2" customFormat="1">
      <c r="A94" s="37"/>
      <c r="B94" s="38"/>
      <c r="C94" s="39"/>
      <c r="D94" s="227" t="s">
        <v>147</v>
      </c>
      <c r="E94" s="39"/>
      <c r="F94" s="228" t="s">
        <v>157</v>
      </c>
      <c r="G94" s="39"/>
      <c r="H94" s="39"/>
      <c r="I94" s="229"/>
      <c r="J94" s="39"/>
      <c r="K94" s="39"/>
      <c r="L94" s="43"/>
      <c r="M94" s="230"/>
      <c r="N94" s="23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147</v>
      </c>
      <c r="AU94" s="16" t="s">
        <v>76</v>
      </c>
    </row>
    <row r="95" s="2" customFormat="1" ht="16.5" customHeight="1">
      <c r="A95" s="37"/>
      <c r="B95" s="38"/>
      <c r="C95" s="204" t="s">
        <v>153</v>
      </c>
      <c r="D95" s="204" t="s">
        <v>129</v>
      </c>
      <c r="E95" s="205" t="s">
        <v>159</v>
      </c>
      <c r="F95" s="206" t="s">
        <v>160</v>
      </c>
      <c r="G95" s="207" t="s">
        <v>132</v>
      </c>
      <c r="H95" s="208">
        <v>2</v>
      </c>
      <c r="I95" s="209"/>
      <c r="J95" s="210">
        <f>ROUND(I95*H95,2)</f>
        <v>0</v>
      </c>
      <c r="K95" s="206" t="s">
        <v>133</v>
      </c>
      <c r="L95" s="43"/>
      <c r="M95" s="211" t="s">
        <v>19</v>
      </c>
      <c r="N95" s="212" t="s">
        <v>40</v>
      </c>
      <c r="O95" s="83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76</v>
      </c>
      <c r="AT95" s="215" t="s">
        <v>129</v>
      </c>
      <c r="AU95" s="215" t="s">
        <v>76</v>
      </c>
      <c r="AY95" s="16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76</v>
      </c>
      <c r="BK95" s="216">
        <f>ROUND(I95*H95,2)</f>
        <v>0</v>
      </c>
      <c r="BL95" s="16" t="s">
        <v>76</v>
      </c>
      <c r="BM95" s="215" t="s">
        <v>161</v>
      </c>
    </row>
    <row r="96" s="2" customFormat="1" ht="16.5" customHeight="1">
      <c r="A96" s="37"/>
      <c r="B96" s="38"/>
      <c r="C96" s="204" t="s">
        <v>158</v>
      </c>
      <c r="D96" s="204" t="s">
        <v>129</v>
      </c>
      <c r="E96" s="205" t="s">
        <v>163</v>
      </c>
      <c r="F96" s="206" t="s">
        <v>164</v>
      </c>
      <c r="G96" s="207" t="s">
        <v>132</v>
      </c>
      <c r="H96" s="208">
        <v>2</v>
      </c>
      <c r="I96" s="209"/>
      <c r="J96" s="210">
        <f>ROUND(I96*H96,2)</f>
        <v>0</v>
      </c>
      <c r="K96" s="206" t="s">
        <v>133</v>
      </c>
      <c r="L96" s="43"/>
      <c r="M96" s="211" t="s">
        <v>19</v>
      </c>
      <c r="N96" s="212" t="s">
        <v>40</v>
      </c>
      <c r="O96" s="83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76</v>
      </c>
      <c r="AT96" s="215" t="s">
        <v>129</v>
      </c>
      <c r="AU96" s="215" t="s">
        <v>76</v>
      </c>
      <c r="AY96" s="16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76</v>
      </c>
      <c r="BK96" s="216">
        <f>ROUND(I96*H96,2)</f>
        <v>0</v>
      </c>
      <c r="BL96" s="16" t="s">
        <v>76</v>
      </c>
      <c r="BM96" s="215" t="s">
        <v>165</v>
      </c>
    </row>
    <row r="97" s="2" customFormat="1" ht="16.5" customHeight="1">
      <c r="A97" s="37"/>
      <c r="B97" s="38"/>
      <c r="C97" s="217" t="s">
        <v>162</v>
      </c>
      <c r="D97" s="217" t="s">
        <v>139</v>
      </c>
      <c r="E97" s="218" t="s">
        <v>167</v>
      </c>
      <c r="F97" s="219" t="s">
        <v>168</v>
      </c>
      <c r="G97" s="220" t="s">
        <v>132</v>
      </c>
      <c r="H97" s="221">
        <v>1</v>
      </c>
      <c r="I97" s="222"/>
      <c r="J97" s="223">
        <f>ROUND(I97*H97,2)</f>
        <v>0</v>
      </c>
      <c r="K97" s="219" t="s">
        <v>133</v>
      </c>
      <c r="L97" s="224"/>
      <c r="M97" s="225" t="s">
        <v>19</v>
      </c>
      <c r="N97" s="226" t="s">
        <v>40</v>
      </c>
      <c r="O97" s="83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169</v>
      </c>
      <c r="AT97" s="215" t="s">
        <v>139</v>
      </c>
      <c r="AU97" s="215" t="s">
        <v>76</v>
      </c>
      <c r="AY97" s="16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76</v>
      </c>
      <c r="BK97" s="216">
        <f>ROUND(I97*H97,2)</f>
        <v>0</v>
      </c>
      <c r="BL97" s="16" t="s">
        <v>169</v>
      </c>
      <c r="BM97" s="215" t="s">
        <v>170</v>
      </c>
    </row>
    <row r="98" s="2" customFormat="1" ht="24.15" customHeight="1">
      <c r="A98" s="37"/>
      <c r="B98" s="38"/>
      <c r="C98" s="217" t="s">
        <v>166</v>
      </c>
      <c r="D98" s="217" t="s">
        <v>139</v>
      </c>
      <c r="E98" s="218" t="s">
        <v>177</v>
      </c>
      <c r="F98" s="219" t="s">
        <v>178</v>
      </c>
      <c r="G98" s="220" t="s">
        <v>174</v>
      </c>
      <c r="H98" s="221">
        <v>99</v>
      </c>
      <c r="I98" s="222"/>
      <c r="J98" s="223">
        <f>ROUND(I98*H98,2)</f>
        <v>0</v>
      </c>
      <c r="K98" s="219" t="s">
        <v>133</v>
      </c>
      <c r="L98" s="224"/>
      <c r="M98" s="225" t="s">
        <v>19</v>
      </c>
      <c r="N98" s="226" t="s">
        <v>40</v>
      </c>
      <c r="O98" s="83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169</v>
      </c>
      <c r="AT98" s="215" t="s">
        <v>139</v>
      </c>
      <c r="AU98" s="215" t="s">
        <v>76</v>
      </c>
      <c r="AY98" s="16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76</v>
      </c>
      <c r="BK98" s="216">
        <f>ROUND(I98*H98,2)</f>
        <v>0</v>
      </c>
      <c r="BL98" s="16" t="s">
        <v>169</v>
      </c>
      <c r="BM98" s="215" t="s">
        <v>179</v>
      </c>
    </row>
    <row r="99" s="2" customFormat="1" ht="55.5" customHeight="1">
      <c r="A99" s="37"/>
      <c r="B99" s="38"/>
      <c r="C99" s="204" t="s">
        <v>171</v>
      </c>
      <c r="D99" s="204" t="s">
        <v>129</v>
      </c>
      <c r="E99" s="205" t="s">
        <v>181</v>
      </c>
      <c r="F99" s="206" t="s">
        <v>182</v>
      </c>
      <c r="G99" s="207" t="s">
        <v>174</v>
      </c>
      <c r="H99" s="208">
        <v>99</v>
      </c>
      <c r="I99" s="209"/>
      <c r="J99" s="210">
        <f>ROUND(I99*H99,2)</f>
        <v>0</v>
      </c>
      <c r="K99" s="206" t="s">
        <v>133</v>
      </c>
      <c r="L99" s="43"/>
      <c r="M99" s="211" t="s">
        <v>19</v>
      </c>
      <c r="N99" s="212" t="s">
        <v>40</v>
      </c>
      <c r="O99" s="83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5" t="s">
        <v>76</v>
      </c>
      <c r="AT99" s="215" t="s">
        <v>129</v>
      </c>
      <c r="AU99" s="215" t="s">
        <v>76</v>
      </c>
      <c r="AY99" s="16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76</v>
      </c>
      <c r="BK99" s="216">
        <f>ROUND(I99*H99,2)</f>
        <v>0</v>
      </c>
      <c r="BL99" s="16" t="s">
        <v>76</v>
      </c>
      <c r="BM99" s="215" t="s">
        <v>183</v>
      </c>
    </row>
    <row r="100" s="2" customFormat="1" ht="49.05" customHeight="1">
      <c r="A100" s="37"/>
      <c r="B100" s="38"/>
      <c r="C100" s="204" t="s">
        <v>176</v>
      </c>
      <c r="D100" s="204" t="s">
        <v>129</v>
      </c>
      <c r="E100" s="205" t="s">
        <v>189</v>
      </c>
      <c r="F100" s="206" t="s">
        <v>190</v>
      </c>
      <c r="G100" s="207" t="s">
        <v>132</v>
      </c>
      <c r="H100" s="208">
        <v>4</v>
      </c>
      <c r="I100" s="209"/>
      <c r="J100" s="210">
        <f>ROUND(I100*H100,2)</f>
        <v>0</v>
      </c>
      <c r="K100" s="206" t="s">
        <v>133</v>
      </c>
      <c r="L100" s="43"/>
      <c r="M100" s="211" t="s">
        <v>19</v>
      </c>
      <c r="N100" s="212" t="s">
        <v>40</v>
      </c>
      <c r="O100" s="83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76</v>
      </c>
      <c r="AT100" s="215" t="s">
        <v>129</v>
      </c>
      <c r="AU100" s="215" t="s">
        <v>76</v>
      </c>
      <c r="AY100" s="16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76</v>
      </c>
      <c r="BK100" s="216">
        <f>ROUND(I100*H100,2)</f>
        <v>0</v>
      </c>
      <c r="BL100" s="16" t="s">
        <v>76</v>
      </c>
      <c r="BM100" s="215" t="s">
        <v>191</v>
      </c>
    </row>
    <row r="101" s="2" customFormat="1" ht="21.75" customHeight="1">
      <c r="A101" s="37"/>
      <c r="B101" s="38"/>
      <c r="C101" s="217" t="s">
        <v>180</v>
      </c>
      <c r="D101" s="217" t="s">
        <v>139</v>
      </c>
      <c r="E101" s="218" t="s">
        <v>192</v>
      </c>
      <c r="F101" s="219" t="s">
        <v>193</v>
      </c>
      <c r="G101" s="220" t="s">
        <v>174</v>
      </c>
      <c r="H101" s="221">
        <v>33</v>
      </c>
      <c r="I101" s="222"/>
      <c r="J101" s="223">
        <f>ROUND(I101*H101,2)</f>
        <v>0</v>
      </c>
      <c r="K101" s="219" t="s">
        <v>133</v>
      </c>
      <c r="L101" s="224"/>
      <c r="M101" s="225" t="s">
        <v>19</v>
      </c>
      <c r="N101" s="226" t="s">
        <v>40</v>
      </c>
      <c r="O101" s="83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169</v>
      </c>
      <c r="AT101" s="215" t="s">
        <v>139</v>
      </c>
      <c r="AU101" s="215" t="s">
        <v>76</v>
      </c>
      <c r="AY101" s="16" t="s">
        <v>128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76</v>
      </c>
      <c r="BK101" s="216">
        <f>ROUND(I101*H101,2)</f>
        <v>0</v>
      </c>
      <c r="BL101" s="16" t="s">
        <v>169</v>
      </c>
      <c r="BM101" s="215" t="s">
        <v>194</v>
      </c>
    </row>
    <row r="102" s="2" customFormat="1" ht="16.5" customHeight="1">
      <c r="A102" s="37"/>
      <c r="B102" s="38"/>
      <c r="C102" s="204" t="s">
        <v>184</v>
      </c>
      <c r="D102" s="204" t="s">
        <v>129</v>
      </c>
      <c r="E102" s="205" t="s">
        <v>196</v>
      </c>
      <c r="F102" s="206" t="s">
        <v>197</v>
      </c>
      <c r="G102" s="207" t="s">
        <v>174</v>
      </c>
      <c r="H102" s="208">
        <v>33</v>
      </c>
      <c r="I102" s="209"/>
      <c r="J102" s="210">
        <f>ROUND(I102*H102,2)</f>
        <v>0</v>
      </c>
      <c r="K102" s="206" t="s">
        <v>133</v>
      </c>
      <c r="L102" s="43"/>
      <c r="M102" s="211" t="s">
        <v>19</v>
      </c>
      <c r="N102" s="212" t="s">
        <v>40</v>
      </c>
      <c r="O102" s="83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198</v>
      </c>
      <c r="AT102" s="215" t="s">
        <v>129</v>
      </c>
      <c r="AU102" s="215" t="s">
        <v>76</v>
      </c>
      <c r="AY102" s="16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76</v>
      </c>
      <c r="BK102" s="216">
        <f>ROUND(I102*H102,2)</f>
        <v>0</v>
      </c>
      <c r="BL102" s="16" t="s">
        <v>198</v>
      </c>
      <c r="BM102" s="215" t="s">
        <v>199</v>
      </c>
    </row>
    <row r="103" s="2" customFormat="1" ht="16.5" customHeight="1">
      <c r="A103" s="37"/>
      <c r="B103" s="38"/>
      <c r="C103" s="217" t="s">
        <v>188</v>
      </c>
      <c r="D103" s="217" t="s">
        <v>139</v>
      </c>
      <c r="E103" s="218" t="s">
        <v>201</v>
      </c>
      <c r="F103" s="219" t="s">
        <v>202</v>
      </c>
      <c r="G103" s="220" t="s">
        <v>203</v>
      </c>
      <c r="H103" s="221">
        <v>47.5</v>
      </c>
      <c r="I103" s="222"/>
      <c r="J103" s="223">
        <f>ROUND(I103*H103,2)</f>
        <v>0</v>
      </c>
      <c r="K103" s="219" t="s">
        <v>133</v>
      </c>
      <c r="L103" s="224"/>
      <c r="M103" s="225" t="s">
        <v>19</v>
      </c>
      <c r="N103" s="226" t="s">
        <v>40</v>
      </c>
      <c r="O103" s="83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169</v>
      </c>
      <c r="AT103" s="215" t="s">
        <v>139</v>
      </c>
      <c r="AU103" s="215" t="s">
        <v>76</v>
      </c>
      <c r="AY103" s="16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76</v>
      </c>
      <c r="BK103" s="216">
        <f>ROUND(I103*H103,2)</f>
        <v>0</v>
      </c>
      <c r="BL103" s="16" t="s">
        <v>169</v>
      </c>
      <c r="BM103" s="215" t="s">
        <v>204</v>
      </c>
    </row>
    <row r="104" s="12" customFormat="1">
      <c r="A104" s="12"/>
      <c r="B104" s="232"/>
      <c r="C104" s="233"/>
      <c r="D104" s="227" t="s">
        <v>205</v>
      </c>
      <c r="E104" s="234" t="s">
        <v>19</v>
      </c>
      <c r="F104" s="235" t="s">
        <v>206</v>
      </c>
      <c r="G104" s="233"/>
      <c r="H104" s="236">
        <v>47.5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42" t="s">
        <v>205</v>
      </c>
      <c r="AU104" s="242" t="s">
        <v>76</v>
      </c>
      <c r="AV104" s="12" t="s">
        <v>78</v>
      </c>
      <c r="AW104" s="12" t="s">
        <v>31</v>
      </c>
      <c r="AX104" s="12" t="s">
        <v>69</v>
      </c>
      <c r="AY104" s="242" t="s">
        <v>128</v>
      </c>
    </row>
    <row r="105" s="13" customFormat="1">
      <c r="A105" s="13"/>
      <c r="B105" s="243"/>
      <c r="C105" s="244"/>
      <c r="D105" s="227" t="s">
        <v>205</v>
      </c>
      <c r="E105" s="245" t="s">
        <v>19</v>
      </c>
      <c r="F105" s="246" t="s">
        <v>207</v>
      </c>
      <c r="G105" s="244"/>
      <c r="H105" s="247">
        <v>47.5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3" t="s">
        <v>205</v>
      </c>
      <c r="AU105" s="253" t="s">
        <v>76</v>
      </c>
      <c r="AV105" s="13" t="s">
        <v>127</v>
      </c>
      <c r="AW105" s="13" t="s">
        <v>31</v>
      </c>
      <c r="AX105" s="13" t="s">
        <v>76</v>
      </c>
      <c r="AY105" s="253" t="s">
        <v>128</v>
      </c>
    </row>
    <row r="106" s="2" customFormat="1" ht="44.25" customHeight="1">
      <c r="A106" s="37"/>
      <c r="B106" s="38"/>
      <c r="C106" s="204" t="s">
        <v>8</v>
      </c>
      <c r="D106" s="204" t="s">
        <v>129</v>
      </c>
      <c r="E106" s="205" t="s">
        <v>209</v>
      </c>
      <c r="F106" s="206" t="s">
        <v>210</v>
      </c>
      <c r="G106" s="207" t="s">
        <v>174</v>
      </c>
      <c r="H106" s="208">
        <v>50</v>
      </c>
      <c r="I106" s="209"/>
      <c r="J106" s="210">
        <f>ROUND(I106*H106,2)</f>
        <v>0</v>
      </c>
      <c r="K106" s="206" t="s">
        <v>133</v>
      </c>
      <c r="L106" s="43"/>
      <c r="M106" s="211" t="s">
        <v>19</v>
      </c>
      <c r="N106" s="212" t="s">
        <v>40</v>
      </c>
      <c r="O106" s="83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76</v>
      </c>
      <c r="AT106" s="215" t="s">
        <v>129</v>
      </c>
      <c r="AU106" s="215" t="s">
        <v>76</v>
      </c>
      <c r="AY106" s="16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76</v>
      </c>
      <c r="BK106" s="216">
        <f>ROUND(I106*H106,2)</f>
        <v>0</v>
      </c>
      <c r="BL106" s="16" t="s">
        <v>76</v>
      </c>
      <c r="BM106" s="215" t="s">
        <v>211</v>
      </c>
    </row>
    <row r="107" s="2" customFormat="1" ht="16.5" customHeight="1">
      <c r="A107" s="37"/>
      <c r="B107" s="38"/>
      <c r="C107" s="217" t="s">
        <v>195</v>
      </c>
      <c r="D107" s="217" t="s">
        <v>139</v>
      </c>
      <c r="E107" s="218" t="s">
        <v>213</v>
      </c>
      <c r="F107" s="219" t="s">
        <v>214</v>
      </c>
      <c r="G107" s="220" t="s">
        <v>203</v>
      </c>
      <c r="H107" s="221">
        <v>3.1000000000000001</v>
      </c>
      <c r="I107" s="222"/>
      <c r="J107" s="223">
        <f>ROUND(I107*H107,2)</f>
        <v>0</v>
      </c>
      <c r="K107" s="219" t="s">
        <v>133</v>
      </c>
      <c r="L107" s="224"/>
      <c r="M107" s="225" t="s">
        <v>19</v>
      </c>
      <c r="N107" s="226" t="s">
        <v>40</v>
      </c>
      <c r="O107" s="83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169</v>
      </c>
      <c r="AT107" s="215" t="s">
        <v>139</v>
      </c>
      <c r="AU107" s="215" t="s">
        <v>76</v>
      </c>
      <c r="AY107" s="16" t="s">
        <v>128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76</v>
      </c>
      <c r="BK107" s="216">
        <f>ROUND(I107*H107,2)</f>
        <v>0</v>
      </c>
      <c r="BL107" s="16" t="s">
        <v>169</v>
      </c>
      <c r="BM107" s="215" t="s">
        <v>215</v>
      </c>
    </row>
    <row r="108" s="12" customFormat="1">
      <c r="A108" s="12"/>
      <c r="B108" s="232"/>
      <c r="C108" s="233"/>
      <c r="D108" s="227" t="s">
        <v>205</v>
      </c>
      <c r="E108" s="234" t="s">
        <v>19</v>
      </c>
      <c r="F108" s="235" t="s">
        <v>216</v>
      </c>
      <c r="G108" s="233"/>
      <c r="H108" s="236">
        <v>3.1000000000000001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42" t="s">
        <v>205</v>
      </c>
      <c r="AU108" s="242" t="s">
        <v>76</v>
      </c>
      <c r="AV108" s="12" t="s">
        <v>78</v>
      </c>
      <c r="AW108" s="12" t="s">
        <v>31</v>
      </c>
      <c r="AX108" s="12" t="s">
        <v>69</v>
      </c>
      <c r="AY108" s="242" t="s">
        <v>128</v>
      </c>
    </row>
    <row r="109" s="13" customFormat="1">
      <c r="A109" s="13"/>
      <c r="B109" s="243"/>
      <c r="C109" s="244"/>
      <c r="D109" s="227" t="s">
        <v>205</v>
      </c>
      <c r="E109" s="245" t="s">
        <v>19</v>
      </c>
      <c r="F109" s="246" t="s">
        <v>207</v>
      </c>
      <c r="G109" s="244"/>
      <c r="H109" s="247">
        <v>3.1000000000000001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3" t="s">
        <v>205</v>
      </c>
      <c r="AU109" s="253" t="s">
        <v>76</v>
      </c>
      <c r="AV109" s="13" t="s">
        <v>127</v>
      </c>
      <c r="AW109" s="13" t="s">
        <v>31</v>
      </c>
      <c r="AX109" s="13" t="s">
        <v>76</v>
      </c>
      <c r="AY109" s="253" t="s">
        <v>128</v>
      </c>
    </row>
    <row r="110" s="2" customFormat="1" ht="24.15" customHeight="1">
      <c r="A110" s="37"/>
      <c r="B110" s="38"/>
      <c r="C110" s="204" t="s">
        <v>200</v>
      </c>
      <c r="D110" s="204" t="s">
        <v>129</v>
      </c>
      <c r="E110" s="205" t="s">
        <v>218</v>
      </c>
      <c r="F110" s="206" t="s">
        <v>219</v>
      </c>
      <c r="G110" s="207" t="s">
        <v>174</v>
      </c>
      <c r="H110" s="208">
        <v>5</v>
      </c>
      <c r="I110" s="209"/>
      <c r="J110" s="210">
        <f>ROUND(I110*H110,2)</f>
        <v>0</v>
      </c>
      <c r="K110" s="206" t="s">
        <v>133</v>
      </c>
      <c r="L110" s="43"/>
      <c r="M110" s="211" t="s">
        <v>19</v>
      </c>
      <c r="N110" s="212" t="s">
        <v>40</v>
      </c>
      <c r="O110" s="83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76</v>
      </c>
      <c r="AT110" s="215" t="s">
        <v>129</v>
      </c>
      <c r="AU110" s="215" t="s">
        <v>76</v>
      </c>
      <c r="AY110" s="16" t="s">
        <v>128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76</v>
      </c>
      <c r="BK110" s="216">
        <f>ROUND(I110*H110,2)</f>
        <v>0</v>
      </c>
      <c r="BL110" s="16" t="s">
        <v>76</v>
      </c>
      <c r="BM110" s="215" t="s">
        <v>220</v>
      </c>
    </row>
    <row r="111" s="2" customFormat="1" ht="16.5" customHeight="1">
      <c r="A111" s="37"/>
      <c r="B111" s="38"/>
      <c r="C111" s="217" t="s">
        <v>208</v>
      </c>
      <c r="D111" s="217" t="s">
        <v>139</v>
      </c>
      <c r="E111" s="218" t="s">
        <v>221</v>
      </c>
      <c r="F111" s="219" t="s">
        <v>222</v>
      </c>
      <c r="G111" s="220" t="s">
        <v>132</v>
      </c>
      <c r="H111" s="221">
        <v>2</v>
      </c>
      <c r="I111" s="222"/>
      <c r="J111" s="223">
        <f>ROUND(I111*H111,2)</f>
        <v>0</v>
      </c>
      <c r="K111" s="219" t="s">
        <v>133</v>
      </c>
      <c r="L111" s="224"/>
      <c r="M111" s="225" t="s">
        <v>19</v>
      </c>
      <c r="N111" s="226" t="s">
        <v>40</v>
      </c>
      <c r="O111" s="83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5" t="s">
        <v>169</v>
      </c>
      <c r="AT111" s="215" t="s">
        <v>139</v>
      </c>
      <c r="AU111" s="215" t="s">
        <v>76</v>
      </c>
      <c r="AY111" s="16" t="s">
        <v>128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76</v>
      </c>
      <c r="BK111" s="216">
        <f>ROUND(I111*H111,2)</f>
        <v>0</v>
      </c>
      <c r="BL111" s="16" t="s">
        <v>169</v>
      </c>
      <c r="BM111" s="215" t="s">
        <v>223</v>
      </c>
    </row>
    <row r="112" s="2" customFormat="1" ht="16.5" customHeight="1">
      <c r="A112" s="37"/>
      <c r="B112" s="38"/>
      <c r="C112" s="217" t="s">
        <v>212</v>
      </c>
      <c r="D112" s="217" t="s">
        <v>139</v>
      </c>
      <c r="E112" s="218" t="s">
        <v>225</v>
      </c>
      <c r="F112" s="219" t="s">
        <v>226</v>
      </c>
      <c r="G112" s="220" t="s">
        <v>132</v>
      </c>
      <c r="H112" s="221">
        <v>2</v>
      </c>
      <c r="I112" s="222"/>
      <c r="J112" s="223">
        <f>ROUND(I112*H112,2)</f>
        <v>0</v>
      </c>
      <c r="K112" s="219" t="s">
        <v>133</v>
      </c>
      <c r="L112" s="224"/>
      <c r="M112" s="225" t="s">
        <v>19</v>
      </c>
      <c r="N112" s="226" t="s">
        <v>40</v>
      </c>
      <c r="O112" s="83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169</v>
      </c>
      <c r="AT112" s="215" t="s">
        <v>139</v>
      </c>
      <c r="AU112" s="215" t="s">
        <v>76</v>
      </c>
      <c r="AY112" s="16" t="s">
        <v>128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76</v>
      </c>
      <c r="BK112" s="216">
        <f>ROUND(I112*H112,2)</f>
        <v>0</v>
      </c>
      <c r="BL112" s="16" t="s">
        <v>169</v>
      </c>
      <c r="BM112" s="215" t="s">
        <v>227</v>
      </c>
    </row>
    <row r="113" s="2" customFormat="1" ht="16.5" customHeight="1">
      <c r="A113" s="37"/>
      <c r="B113" s="38"/>
      <c r="C113" s="204" t="s">
        <v>217</v>
      </c>
      <c r="D113" s="204" t="s">
        <v>129</v>
      </c>
      <c r="E113" s="205" t="s">
        <v>229</v>
      </c>
      <c r="F113" s="206" t="s">
        <v>230</v>
      </c>
      <c r="G113" s="207" t="s">
        <v>132</v>
      </c>
      <c r="H113" s="208">
        <v>4</v>
      </c>
      <c r="I113" s="209"/>
      <c r="J113" s="210">
        <f>ROUND(I113*H113,2)</f>
        <v>0</v>
      </c>
      <c r="K113" s="206" t="s">
        <v>133</v>
      </c>
      <c r="L113" s="43"/>
      <c r="M113" s="211" t="s">
        <v>19</v>
      </c>
      <c r="N113" s="212" t="s">
        <v>40</v>
      </c>
      <c r="O113" s="83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76</v>
      </c>
      <c r="AT113" s="215" t="s">
        <v>129</v>
      </c>
      <c r="AU113" s="215" t="s">
        <v>76</v>
      </c>
      <c r="AY113" s="16" t="s">
        <v>128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76</v>
      </c>
      <c r="BK113" s="216">
        <f>ROUND(I113*H113,2)</f>
        <v>0</v>
      </c>
      <c r="BL113" s="16" t="s">
        <v>76</v>
      </c>
      <c r="BM113" s="215" t="s">
        <v>231</v>
      </c>
    </row>
    <row r="114" s="2" customFormat="1" ht="16.5" customHeight="1">
      <c r="A114" s="37"/>
      <c r="B114" s="38"/>
      <c r="C114" s="217" t="s">
        <v>7</v>
      </c>
      <c r="D114" s="217" t="s">
        <v>139</v>
      </c>
      <c r="E114" s="218" t="s">
        <v>233</v>
      </c>
      <c r="F114" s="219" t="s">
        <v>234</v>
      </c>
      <c r="G114" s="220" t="s">
        <v>174</v>
      </c>
      <c r="H114" s="221">
        <v>23</v>
      </c>
      <c r="I114" s="222"/>
      <c r="J114" s="223">
        <f>ROUND(I114*H114,2)</f>
        <v>0</v>
      </c>
      <c r="K114" s="219" t="s">
        <v>133</v>
      </c>
      <c r="L114" s="224"/>
      <c r="M114" s="254" t="s">
        <v>19</v>
      </c>
      <c r="N114" s="255" t="s">
        <v>40</v>
      </c>
      <c r="O114" s="256"/>
      <c r="P114" s="257">
        <f>O114*H114</f>
        <v>0</v>
      </c>
      <c r="Q114" s="257">
        <v>0</v>
      </c>
      <c r="R114" s="257">
        <f>Q114*H114</f>
        <v>0</v>
      </c>
      <c r="S114" s="257">
        <v>0</v>
      </c>
      <c r="T114" s="258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78</v>
      </c>
      <c r="AT114" s="215" t="s">
        <v>139</v>
      </c>
      <c r="AU114" s="215" t="s">
        <v>76</v>
      </c>
      <c r="AY114" s="16" t="s">
        <v>128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76</v>
      </c>
      <c r="BK114" s="216">
        <f>ROUND(I114*H114,2)</f>
        <v>0</v>
      </c>
      <c r="BL114" s="16" t="s">
        <v>76</v>
      </c>
      <c r="BM114" s="215" t="s">
        <v>235</v>
      </c>
    </row>
    <row r="115" s="2" customFormat="1" ht="6.96" customHeight="1">
      <c r="A115" s="37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43"/>
      <c r="M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</sheetData>
  <sheetProtection sheet="1" autoFilter="0" formatColumns="0" formatRows="0" objects="1" scenarios="1" spinCount="100000" saltValue="ML09lUCrPs6prgglISZIgSWsCm5d47OS7QEiTQFlZ/gNlf4bUlwBHGxtQaj9gU5jx/vfewTNns1RJFuwG99MlA==" hashValue="zZHA1LEwo5k3wKPq9KXsXySFgAL7J1jFGmnz8o1EkTSmCC3RNl/JQgsfiA/YavgVJIbKV0zq4+KMu6R+POtJMw==" algorithmName="SHA-512" password="CC35"/>
  <autoFilter ref="C85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trati Přerov - Břeclav - 1.etapa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414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236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26. 8. 2021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ROUND((SUM(BE85:BE134)),  2)</f>
        <v>0</v>
      </c>
      <c r="G35" s="37"/>
      <c r="H35" s="37"/>
      <c r="I35" s="156">
        <v>0.20999999999999999</v>
      </c>
      <c r="J35" s="155">
        <f>ROUND(((SUM(BE85:BE134))*I35),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ROUND((SUM(BF85:BF134)),  2)</f>
        <v>0</v>
      </c>
      <c r="G36" s="37"/>
      <c r="H36" s="37"/>
      <c r="I36" s="156">
        <v>0.14999999999999999</v>
      </c>
      <c r="J36" s="155">
        <f>ROUND(((SUM(BF85:BF134))*I36),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ROUND((SUM(BG85:BG134)),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ROUND((SUM(BH85:BH134)),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ROUND((SUM(BI85:BI134)),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trati Přerov - Břeclav - 1.etapa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414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02 - Venkovní prvky - stavební část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26. 8. 2021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112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Oprava PZS na trati Přerov - Břeclav - 1.etapa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414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02 - Venkovní prvky - stavební část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26. 8. 2021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0" customFormat="1" ht="29.28" customHeight="1">
      <c r="A84" s="179"/>
      <c r="B84" s="180"/>
      <c r="C84" s="181" t="s">
        <v>113</v>
      </c>
      <c r="D84" s="182" t="s">
        <v>54</v>
      </c>
      <c r="E84" s="182" t="s">
        <v>50</v>
      </c>
      <c r="F84" s="182" t="s">
        <v>51</v>
      </c>
      <c r="G84" s="182" t="s">
        <v>114</v>
      </c>
      <c r="H84" s="182" t="s">
        <v>115</v>
      </c>
      <c r="I84" s="182" t="s">
        <v>116</v>
      </c>
      <c r="J84" s="182" t="s">
        <v>109</v>
      </c>
      <c r="K84" s="183" t="s">
        <v>117</v>
      </c>
      <c r="L84" s="184"/>
      <c r="M84" s="91" t="s">
        <v>19</v>
      </c>
      <c r="N84" s="92" t="s">
        <v>39</v>
      </c>
      <c r="O84" s="92" t="s">
        <v>118</v>
      </c>
      <c r="P84" s="92" t="s">
        <v>119</v>
      </c>
      <c r="Q84" s="92" t="s">
        <v>120</v>
      </c>
      <c r="R84" s="92" t="s">
        <v>121</v>
      </c>
      <c r="S84" s="92" t="s">
        <v>122</v>
      </c>
      <c r="T84" s="93" t="s">
        <v>123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7"/>
      <c r="B85" s="38"/>
      <c r="C85" s="98" t="s">
        <v>124</v>
      </c>
      <c r="D85" s="39"/>
      <c r="E85" s="39"/>
      <c r="F85" s="39"/>
      <c r="G85" s="39"/>
      <c r="H85" s="39"/>
      <c r="I85" s="39"/>
      <c r="J85" s="185">
        <f>BK85</f>
        <v>0</v>
      </c>
      <c r="K85" s="39"/>
      <c r="L85" s="43"/>
      <c r="M85" s="94"/>
      <c r="N85" s="186"/>
      <c r="O85" s="95"/>
      <c r="P85" s="187">
        <f>SUM(P86:P134)</f>
        <v>0</v>
      </c>
      <c r="Q85" s="95"/>
      <c r="R85" s="187">
        <f>SUM(R86:R134)</f>
        <v>0.24056</v>
      </c>
      <c r="S85" s="95"/>
      <c r="T85" s="188">
        <f>SUM(T86:T134)</f>
        <v>13.92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68</v>
      </c>
      <c r="AU85" s="16" t="s">
        <v>110</v>
      </c>
      <c r="BK85" s="189">
        <f>SUM(BK86:BK134)</f>
        <v>0</v>
      </c>
    </row>
    <row r="86" s="2" customFormat="1" ht="16.5" customHeight="1">
      <c r="A86" s="37"/>
      <c r="B86" s="38"/>
      <c r="C86" s="204" t="s">
        <v>76</v>
      </c>
      <c r="D86" s="204" t="s">
        <v>129</v>
      </c>
      <c r="E86" s="205" t="s">
        <v>237</v>
      </c>
      <c r="F86" s="206" t="s">
        <v>238</v>
      </c>
      <c r="G86" s="207" t="s">
        <v>239</v>
      </c>
      <c r="H86" s="208">
        <v>0.10000000000000001</v>
      </c>
      <c r="I86" s="209"/>
      <c r="J86" s="210">
        <f>ROUND(I86*H86,2)</f>
        <v>0</v>
      </c>
      <c r="K86" s="206" t="s">
        <v>240</v>
      </c>
      <c r="L86" s="43"/>
      <c r="M86" s="211" t="s">
        <v>19</v>
      </c>
      <c r="N86" s="212" t="s">
        <v>40</v>
      </c>
      <c r="O86" s="83"/>
      <c r="P86" s="213">
        <f>O86*H86</f>
        <v>0</v>
      </c>
      <c r="Q86" s="213">
        <v>0.0088000000000000005</v>
      </c>
      <c r="R86" s="213">
        <f>Q86*H86</f>
        <v>0.00088000000000000014</v>
      </c>
      <c r="S86" s="213">
        <v>0</v>
      </c>
      <c r="T86" s="21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5" t="s">
        <v>76</v>
      </c>
      <c r="AT86" s="215" t="s">
        <v>129</v>
      </c>
      <c r="AU86" s="215" t="s">
        <v>69</v>
      </c>
      <c r="AY86" s="16" t="s">
        <v>128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6" t="s">
        <v>76</v>
      </c>
      <c r="BK86" s="216">
        <f>ROUND(I86*H86,2)</f>
        <v>0</v>
      </c>
      <c r="BL86" s="16" t="s">
        <v>76</v>
      </c>
      <c r="BM86" s="215" t="s">
        <v>241</v>
      </c>
    </row>
    <row r="87" s="2" customFormat="1">
      <c r="A87" s="37"/>
      <c r="B87" s="38"/>
      <c r="C87" s="39"/>
      <c r="D87" s="259" t="s">
        <v>242</v>
      </c>
      <c r="E87" s="39"/>
      <c r="F87" s="260" t="s">
        <v>243</v>
      </c>
      <c r="G87" s="39"/>
      <c r="H87" s="39"/>
      <c r="I87" s="229"/>
      <c r="J87" s="39"/>
      <c r="K87" s="39"/>
      <c r="L87" s="43"/>
      <c r="M87" s="230"/>
      <c r="N87" s="23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242</v>
      </c>
      <c r="AU87" s="16" t="s">
        <v>69</v>
      </c>
    </row>
    <row r="88" s="2" customFormat="1" ht="24.15" customHeight="1">
      <c r="A88" s="37"/>
      <c r="B88" s="38"/>
      <c r="C88" s="204" t="s">
        <v>78</v>
      </c>
      <c r="D88" s="204" t="s">
        <v>129</v>
      </c>
      <c r="E88" s="205" t="s">
        <v>244</v>
      </c>
      <c r="F88" s="206" t="s">
        <v>245</v>
      </c>
      <c r="G88" s="207" t="s">
        <v>246</v>
      </c>
      <c r="H88" s="208">
        <v>24</v>
      </c>
      <c r="I88" s="209"/>
      <c r="J88" s="210">
        <f>ROUND(I88*H88,2)</f>
        <v>0</v>
      </c>
      <c r="K88" s="206" t="s">
        <v>240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198</v>
      </c>
      <c r="AT88" s="215" t="s">
        <v>129</v>
      </c>
      <c r="AU88" s="215" t="s">
        <v>69</v>
      </c>
      <c r="AY88" s="16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198</v>
      </c>
      <c r="BM88" s="215" t="s">
        <v>247</v>
      </c>
    </row>
    <row r="89" s="2" customFormat="1">
      <c r="A89" s="37"/>
      <c r="B89" s="38"/>
      <c r="C89" s="39"/>
      <c r="D89" s="259" t="s">
        <v>242</v>
      </c>
      <c r="E89" s="39"/>
      <c r="F89" s="260" t="s">
        <v>248</v>
      </c>
      <c r="G89" s="39"/>
      <c r="H89" s="39"/>
      <c r="I89" s="229"/>
      <c r="J89" s="39"/>
      <c r="K89" s="39"/>
      <c r="L89" s="43"/>
      <c r="M89" s="230"/>
      <c r="N89" s="23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242</v>
      </c>
      <c r="AU89" s="16" t="s">
        <v>69</v>
      </c>
    </row>
    <row r="90" s="12" customFormat="1">
      <c r="A90" s="12"/>
      <c r="B90" s="232"/>
      <c r="C90" s="233"/>
      <c r="D90" s="227" t="s">
        <v>205</v>
      </c>
      <c r="E90" s="234" t="s">
        <v>19</v>
      </c>
      <c r="F90" s="235" t="s">
        <v>415</v>
      </c>
      <c r="G90" s="233"/>
      <c r="H90" s="236">
        <v>6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42" t="s">
        <v>205</v>
      </c>
      <c r="AU90" s="242" t="s">
        <v>69</v>
      </c>
      <c r="AV90" s="12" t="s">
        <v>78</v>
      </c>
      <c r="AW90" s="12" t="s">
        <v>31</v>
      </c>
      <c r="AX90" s="12" t="s">
        <v>69</v>
      </c>
      <c r="AY90" s="242" t="s">
        <v>128</v>
      </c>
    </row>
    <row r="91" s="12" customFormat="1">
      <c r="A91" s="12"/>
      <c r="B91" s="232"/>
      <c r="C91" s="233"/>
      <c r="D91" s="227" t="s">
        <v>205</v>
      </c>
      <c r="E91" s="234" t="s">
        <v>19</v>
      </c>
      <c r="F91" s="235" t="s">
        <v>416</v>
      </c>
      <c r="G91" s="233"/>
      <c r="H91" s="236">
        <v>2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42" t="s">
        <v>205</v>
      </c>
      <c r="AU91" s="242" t="s">
        <v>69</v>
      </c>
      <c r="AV91" s="12" t="s">
        <v>78</v>
      </c>
      <c r="AW91" s="12" t="s">
        <v>31</v>
      </c>
      <c r="AX91" s="12" t="s">
        <v>69</v>
      </c>
      <c r="AY91" s="242" t="s">
        <v>128</v>
      </c>
    </row>
    <row r="92" s="12" customFormat="1">
      <c r="A92" s="12"/>
      <c r="B92" s="232"/>
      <c r="C92" s="233"/>
      <c r="D92" s="227" t="s">
        <v>205</v>
      </c>
      <c r="E92" s="234" t="s">
        <v>19</v>
      </c>
      <c r="F92" s="235" t="s">
        <v>417</v>
      </c>
      <c r="G92" s="233"/>
      <c r="H92" s="236">
        <v>16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42" t="s">
        <v>205</v>
      </c>
      <c r="AU92" s="242" t="s">
        <v>69</v>
      </c>
      <c r="AV92" s="12" t="s">
        <v>78</v>
      </c>
      <c r="AW92" s="12" t="s">
        <v>31</v>
      </c>
      <c r="AX92" s="12" t="s">
        <v>69</v>
      </c>
      <c r="AY92" s="242" t="s">
        <v>128</v>
      </c>
    </row>
    <row r="93" s="13" customFormat="1">
      <c r="A93" s="13"/>
      <c r="B93" s="243"/>
      <c r="C93" s="244"/>
      <c r="D93" s="227" t="s">
        <v>205</v>
      </c>
      <c r="E93" s="245" t="s">
        <v>19</v>
      </c>
      <c r="F93" s="246" t="s">
        <v>207</v>
      </c>
      <c r="G93" s="244"/>
      <c r="H93" s="247">
        <v>24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3" t="s">
        <v>205</v>
      </c>
      <c r="AU93" s="253" t="s">
        <v>69</v>
      </c>
      <c r="AV93" s="13" t="s">
        <v>127</v>
      </c>
      <c r="AW93" s="13" t="s">
        <v>31</v>
      </c>
      <c r="AX93" s="13" t="s">
        <v>76</v>
      </c>
      <c r="AY93" s="253" t="s">
        <v>128</v>
      </c>
    </row>
    <row r="94" s="2" customFormat="1" ht="21.75" customHeight="1">
      <c r="A94" s="37"/>
      <c r="B94" s="38"/>
      <c r="C94" s="204" t="s">
        <v>138</v>
      </c>
      <c r="D94" s="204" t="s">
        <v>129</v>
      </c>
      <c r="E94" s="205" t="s">
        <v>252</v>
      </c>
      <c r="F94" s="206" t="s">
        <v>253</v>
      </c>
      <c r="G94" s="207" t="s">
        <v>132</v>
      </c>
      <c r="H94" s="208">
        <v>4</v>
      </c>
      <c r="I94" s="209"/>
      <c r="J94" s="210">
        <f>ROUND(I94*H94,2)</f>
        <v>0</v>
      </c>
      <c r="K94" s="206" t="s">
        <v>240</v>
      </c>
      <c r="L94" s="43"/>
      <c r="M94" s="211" t="s">
        <v>19</v>
      </c>
      <c r="N94" s="212" t="s">
        <v>40</v>
      </c>
      <c r="O94" s="83"/>
      <c r="P94" s="213">
        <f>O94*H94</f>
        <v>0</v>
      </c>
      <c r="Q94" s="213">
        <v>0</v>
      </c>
      <c r="R94" s="213">
        <f>Q94*H94</f>
        <v>0</v>
      </c>
      <c r="S94" s="213">
        <v>3.48</v>
      </c>
      <c r="T94" s="214">
        <f>S94*H94</f>
        <v>13.92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76</v>
      </c>
      <c r="AT94" s="215" t="s">
        <v>129</v>
      </c>
      <c r="AU94" s="215" t="s">
        <v>69</v>
      </c>
      <c r="AY94" s="16" t="s">
        <v>128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76</v>
      </c>
      <c r="BK94" s="216">
        <f>ROUND(I94*H94,2)</f>
        <v>0</v>
      </c>
      <c r="BL94" s="16" t="s">
        <v>76</v>
      </c>
      <c r="BM94" s="215" t="s">
        <v>254</v>
      </c>
    </row>
    <row r="95" s="2" customFormat="1">
      <c r="A95" s="37"/>
      <c r="B95" s="38"/>
      <c r="C95" s="39"/>
      <c r="D95" s="259" t="s">
        <v>242</v>
      </c>
      <c r="E95" s="39"/>
      <c r="F95" s="260" t="s">
        <v>255</v>
      </c>
      <c r="G95" s="39"/>
      <c r="H95" s="39"/>
      <c r="I95" s="229"/>
      <c r="J95" s="39"/>
      <c r="K95" s="39"/>
      <c r="L95" s="43"/>
      <c r="M95" s="230"/>
      <c r="N95" s="23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242</v>
      </c>
      <c r="AU95" s="16" t="s">
        <v>69</v>
      </c>
    </row>
    <row r="96" s="2" customFormat="1" ht="16.5" customHeight="1">
      <c r="A96" s="37"/>
      <c r="B96" s="38"/>
      <c r="C96" s="204" t="s">
        <v>127</v>
      </c>
      <c r="D96" s="204" t="s">
        <v>129</v>
      </c>
      <c r="E96" s="205" t="s">
        <v>256</v>
      </c>
      <c r="F96" s="206" t="s">
        <v>257</v>
      </c>
      <c r="G96" s="207" t="s">
        <v>132</v>
      </c>
      <c r="H96" s="208">
        <v>2</v>
      </c>
      <c r="I96" s="209"/>
      <c r="J96" s="210">
        <f>ROUND(I96*H96,2)</f>
        <v>0</v>
      </c>
      <c r="K96" s="206" t="s">
        <v>240</v>
      </c>
      <c r="L96" s="43"/>
      <c r="M96" s="211" t="s">
        <v>19</v>
      </c>
      <c r="N96" s="212" t="s">
        <v>40</v>
      </c>
      <c r="O96" s="83"/>
      <c r="P96" s="213">
        <f>O96*H96</f>
        <v>0</v>
      </c>
      <c r="Q96" s="213">
        <v>0.11984</v>
      </c>
      <c r="R96" s="213">
        <f>Q96*H96</f>
        <v>0.23968</v>
      </c>
      <c r="S96" s="213">
        <v>0</v>
      </c>
      <c r="T96" s="21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76</v>
      </c>
      <c r="AT96" s="215" t="s">
        <v>129</v>
      </c>
      <c r="AU96" s="215" t="s">
        <v>69</v>
      </c>
      <c r="AY96" s="16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76</v>
      </c>
      <c r="BK96" s="216">
        <f>ROUND(I96*H96,2)</f>
        <v>0</v>
      </c>
      <c r="BL96" s="16" t="s">
        <v>76</v>
      </c>
      <c r="BM96" s="215" t="s">
        <v>258</v>
      </c>
    </row>
    <row r="97" s="2" customFormat="1">
      <c r="A97" s="37"/>
      <c r="B97" s="38"/>
      <c r="C97" s="39"/>
      <c r="D97" s="259" t="s">
        <v>242</v>
      </c>
      <c r="E97" s="39"/>
      <c r="F97" s="260" t="s">
        <v>259</v>
      </c>
      <c r="G97" s="39"/>
      <c r="H97" s="39"/>
      <c r="I97" s="229"/>
      <c r="J97" s="39"/>
      <c r="K97" s="39"/>
      <c r="L97" s="43"/>
      <c r="M97" s="230"/>
      <c r="N97" s="23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242</v>
      </c>
      <c r="AU97" s="16" t="s">
        <v>69</v>
      </c>
    </row>
    <row r="98" s="2" customFormat="1" ht="33" customHeight="1">
      <c r="A98" s="37"/>
      <c r="B98" s="38"/>
      <c r="C98" s="204" t="s">
        <v>149</v>
      </c>
      <c r="D98" s="204" t="s">
        <v>129</v>
      </c>
      <c r="E98" s="205" t="s">
        <v>260</v>
      </c>
      <c r="F98" s="206" t="s">
        <v>261</v>
      </c>
      <c r="G98" s="207" t="s">
        <v>246</v>
      </c>
      <c r="H98" s="208">
        <v>24</v>
      </c>
      <c r="I98" s="209"/>
      <c r="J98" s="210">
        <f>ROUND(I98*H98,2)</f>
        <v>0</v>
      </c>
      <c r="K98" s="206" t="s">
        <v>240</v>
      </c>
      <c r="L98" s="43"/>
      <c r="M98" s="211" t="s">
        <v>19</v>
      </c>
      <c r="N98" s="212" t="s">
        <v>40</v>
      </c>
      <c r="O98" s="83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76</v>
      </c>
      <c r="AT98" s="215" t="s">
        <v>129</v>
      </c>
      <c r="AU98" s="215" t="s">
        <v>69</v>
      </c>
      <c r="AY98" s="16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76</v>
      </c>
      <c r="BK98" s="216">
        <f>ROUND(I98*H98,2)</f>
        <v>0</v>
      </c>
      <c r="BL98" s="16" t="s">
        <v>76</v>
      </c>
      <c r="BM98" s="215" t="s">
        <v>262</v>
      </c>
    </row>
    <row r="99" s="2" customFormat="1">
      <c r="A99" s="37"/>
      <c r="B99" s="38"/>
      <c r="C99" s="39"/>
      <c r="D99" s="259" t="s">
        <v>242</v>
      </c>
      <c r="E99" s="39"/>
      <c r="F99" s="260" t="s">
        <v>263</v>
      </c>
      <c r="G99" s="39"/>
      <c r="H99" s="39"/>
      <c r="I99" s="229"/>
      <c r="J99" s="39"/>
      <c r="K99" s="39"/>
      <c r="L99" s="43"/>
      <c r="M99" s="230"/>
      <c r="N99" s="23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242</v>
      </c>
      <c r="AU99" s="16" t="s">
        <v>69</v>
      </c>
    </row>
    <row r="100" s="2" customFormat="1" ht="44.25" customHeight="1">
      <c r="A100" s="37"/>
      <c r="B100" s="38"/>
      <c r="C100" s="204" t="s">
        <v>153</v>
      </c>
      <c r="D100" s="204" t="s">
        <v>129</v>
      </c>
      <c r="E100" s="205" t="s">
        <v>264</v>
      </c>
      <c r="F100" s="206" t="s">
        <v>265</v>
      </c>
      <c r="G100" s="207" t="s">
        <v>266</v>
      </c>
      <c r="H100" s="208">
        <v>7.9000000000000004</v>
      </c>
      <c r="I100" s="209"/>
      <c r="J100" s="210">
        <f>ROUND(I100*H100,2)</f>
        <v>0</v>
      </c>
      <c r="K100" s="206" t="s">
        <v>133</v>
      </c>
      <c r="L100" s="43"/>
      <c r="M100" s="211" t="s">
        <v>19</v>
      </c>
      <c r="N100" s="212" t="s">
        <v>40</v>
      </c>
      <c r="O100" s="83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127</v>
      </c>
      <c r="AT100" s="215" t="s">
        <v>129</v>
      </c>
      <c r="AU100" s="215" t="s">
        <v>69</v>
      </c>
      <c r="AY100" s="16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76</v>
      </c>
      <c r="BK100" s="216">
        <f>ROUND(I100*H100,2)</f>
        <v>0</v>
      </c>
      <c r="BL100" s="16" t="s">
        <v>127</v>
      </c>
      <c r="BM100" s="215" t="s">
        <v>267</v>
      </c>
    </row>
    <row r="101" s="12" customFormat="1">
      <c r="A101" s="12"/>
      <c r="B101" s="232"/>
      <c r="C101" s="233"/>
      <c r="D101" s="227" t="s">
        <v>205</v>
      </c>
      <c r="E101" s="234" t="s">
        <v>19</v>
      </c>
      <c r="F101" s="235" t="s">
        <v>418</v>
      </c>
      <c r="G101" s="233"/>
      <c r="H101" s="236">
        <v>4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42" t="s">
        <v>205</v>
      </c>
      <c r="AU101" s="242" t="s">
        <v>69</v>
      </c>
      <c r="AV101" s="12" t="s">
        <v>78</v>
      </c>
      <c r="AW101" s="12" t="s">
        <v>31</v>
      </c>
      <c r="AX101" s="12" t="s">
        <v>69</v>
      </c>
      <c r="AY101" s="242" t="s">
        <v>128</v>
      </c>
    </row>
    <row r="102" s="12" customFormat="1">
      <c r="A102" s="12"/>
      <c r="B102" s="232"/>
      <c r="C102" s="233"/>
      <c r="D102" s="227" t="s">
        <v>205</v>
      </c>
      <c r="E102" s="234" t="s">
        <v>19</v>
      </c>
      <c r="F102" s="235" t="s">
        <v>419</v>
      </c>
      <c r="G102" s="233"/>
      <c r="H102" s="236">
        <v>2.6000000000000001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42" t="s">
        <v>205</v>
      </c>
      <c r="AU102" s="242" t="s">
        <v>69</v>
      </c>
      <c r="AV102" s="12" t="s">
        <v>78</v>
      </c>
      <c r="AW102" s="12" t="s">
        <v>31</v>
      </c>
      <c r="AX102" s="12" t="s">
        <v>69</v>
      </c>
      <c r="AY102" s="242" t="s">
        <v>128</v>
      </c>
    </row>
    <row r="103" s="12" customFormat="1">
      <c r="A103" s="12"/>
      <c r="B103" s="232"/>
      <c r="C103" s="233"/>
      <c r="D103" s="227" t="s">
        <v>205</v>
      </c>
      <c r="E103" s="234" t="s">
        <v>19</v>
      </c>
      <c r="F103" s="235" t="s">
        <v>420</v>
      </c>
      <c r="G103" s="233"/>
      <c r="H103" s="236">
        <v>0.5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42" t="s">
        <v>205</v>
      </c>
      <c r="AU103" s="242" t="s">
        <v>69</v>
      </c>
      <c r="AV103" s="12" t="s">
        <v>78</v>
      </c>
      <c r="AW103" s="12" t="s">
        <v>31</v>
      </c>
      <c r="AX103" s="12" t="s">
        <v>69</v>
      </c>
      <c r="AY103" s="242" t="s">
        <v>128</v>
      </c>
    </row>
    <row r="104" s="12" customFormat="1">
      <c r="A104" s="12"/>
      <c r="B104" s="232"/>
      <c r="C104" s="233"/>
      <c r="D104" s="227" t="s">
        <v>205</v>
      </c>
      <c r="E104" s="234" t="s">
        <v>19</v>
      </c>
      <c r="F104" s="235" t="s">
        <v>421</v>
      </c>
      <c r="G104" s="233"/>
      <c r="H104" s="236">
        <v>0.80000000000000004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42" t="s">
        <v>205</v>
      </c>
      <c r="AU104" s="242" t="s">
        <v>69</v>
      </c>
      <c r="AV104" s="12" t="s">
        <v>78</v>
      </c>
      <c r="AW104" s="12" t="s">
        <v>31</v>
      </c>
      <c r="AX104" s="12" t="s">
        <v>69</v>
      </c>
      <c r="AY104" s="242" t="s">
        <v>128</v>
      </c>
    </row>
    <row r="105" s="13" customFormat="1">
      <c r="A105" s="13"/>
      <c r="B105" s="243"/>
      <c r="C105" s="244"/>
      <c r="D105" s="227" t="s">
        <v>205</v>
      </c>
      <c r="E105" s="245" t="s">
        <v>19</v>
      </c>
      <c r="F105" s="246" t="s">
        <v>207</v>
      </c>
      <c r="G105" s="244"/>
      <c r="H105" s="247">
        <v>7.8999999999999995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3" t="s">
        <v>205</v>
      </c>
      <c r="AU105" s="253" t="s">
        <v>69</v>
      </c>
      <c r="AV105" s="13" t="s">
        <v>127</v>
      </c>
      <c r="AW105" s="13" t="s">
        <v>31</v>
      </c>
      <c r="AX105" s="13" t="s">
        <v>76</v>
      </c>
      <c r="AY105" s="253" t="s">
        <v>128</v>
      </c>
    </row>
    <row r="106" s="2" customFormat="1" ht="66.75" customHeight="1">
      <c r="A106" s="37"/>
      <c r="B106" s="38"/>
      <c r="C106" s="204" t="s">
        <v>158</v>
      </c>
      <c r="D106" s="204" t="s">
        <v>129</v>
      </c>
      <c r="E106" s="205" t="s">
        <v>272</v>
      </c>
      <c r="F106" s="206" t="s">
        <v>273</v>
      </c>
      <c r="G106" s="207" t="s">
        <v>266</v>
      </c>
      <c r="H106" s="208">
        <v>0.5</v>
      </c>
      <c r="I106" s="209"/>
      <c r="J106" s="210">
        <f>ROUND(I106*H106,2)</f>
        <v>0</v>
      </c>
      <c r="K106" s="206" t="s">
        <v>133</v>
      </c>
      <c r="L106" s="43"/>
      <c r="M106" s="211" t="s">
        <v>19</v>
      </c>
      <c r="N106" s="212" t="s">
        <v>40</v>
      </c>
      <c r="O106" s="83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142</v>
      </c>
      <c r="AT106" s="215" t="s">
        <v>129</v>
      </c>
      <c r="AU106" s="215" t="s">
        <v>69</v>
      </c>
      <c r="AY106" s="16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76</v>
      </c>
      <c r="BK106" s="216">
        <f>ROUND(I106*H106,2)</f>
        <v>0</v>
      </c>
      <c r="BL106" s="16" t="s">
        <v>142</v>
      </c>
      <c r="BM106" s="215" t="s">
        <v>274</v>
      </c>
    </row>
    <row r="107" s="2" customFormat="1">
      <c r="A107" s="37"/>
      <c r="B107" s="38"/>
      <c r="C107" s="39"/>
      <c r="D107" s="227" t="s">
        <v>147</v>
      </c>
      <c r="E107" s="39"/>
      <c r="F107" s="228" t="s">
        <v>275</v>
      </c>
      <c r="G107" s="39"/>
      <c r="H107" s="39"/>
      <c r="I107" s="229"/>
      <c r="J107" s="39"/>
      <c r="K107" s="39"/>
      <c r="L107" s="43"/>
      <c r="M107" s="230"/>
      <c r="N107" s="23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147</v>
      </c>
      <c r="AU107" s="16" t="s">
        <v>69</v>
      </c>
    </row>
    <row r="108" s="12" customFormat="1">
      <c r="A108" s="12"/>
      <c r="B108" s="232"/>
      <c r="C108" s="233"/>
      <c r="D108" s="227" t="s">
        <v>205</v>
      </c>
      <c r="E108" s="234" t="s">
        <v>19</v>
      </c>
      <c r="F108" s="235" t="s">
        <v>422</v>
      </c>
      <c r="G108" s="233"/>
      <c r="H108" s="236">
        <v>0.5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42" t="s">
        <v>205</v>
      </c>
      <c r="AU108" s="242" t="s">
        <v>69</v>
      </c>
      <c r="AV108" s="12" t="s">
        <v>78</v>
      </c>
      <c r="AW108" s="12" t="s">
        <v>31</v>
      </c>
      <c r="AX108" s="12" t="s">
        <v>69</v>
      </c>
      <c r="AY108" s="242" t="s">
        <v>128</v>
      </c>
    </row>
    <row r="109" s="13" customFormat="1">
      <c r="A109" s="13"/>
      <c r="B109" s="243"/>
      <c r="C109" s="244"/>
      <c r="D109" s="227" t="s">
        <v>205</v>
      </c>
      <c r="E109" s="245" t="s">
        <v>19</v>
      </c>
      <c r="F109" s="246" t="s">
        <v>207</v>
      </c>
      <c r="G109" s="244"/>
      <c r="H109" s="247">
        <v>0.5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3" t="s">
        <v>205</v>
      </c>
      <c r="AU109" s="253" t="s">
        <v>69</v>
      </c>
      <c r="AV109" s="13" t="s">
        <v>127</v>
      </c>
      <c r="AW109" s="13" t="s">
        <v>31</v>
      </c>
      <c r="AX109" s="13" t="s">
        <v>76</v>
      </c>
      <c r="AY109" s="253" t="s">
        <v>128</v>
      </c>
    </row>
    <row r="110" s="2" customFormat="1" ht="49.05" customHeight="1">
      <c r="A110" s="37"/>
      <c r="B110" s="38"/>
      <c r="C110" s="204" t="s">
        <v>162</v>
      </c>
      <c r="D110" s="204" t="s">
        <v>129</v>
      </c>
      <c r="E110" s="205" t="s">
        <v>277</v>
      </c>
      <c r="F110" s="206" t="s">
        <v>278</v>
      </c>
      <c r="G110" s="207" t="s">
        <v>266</v>
      </c>
      <c r="H110" s="208">
        <v>4</v>
      </c>
      <c r="I110" s="209"/>
      <c r="J110" s="210">
        <f>ROUND(I110*H110,2)</f>
        <v>0</v>
      </c>
      <c r="K110" s="206" t="s">
        <v>133</v>
      </c>
      <c r="L110" s="43"/>
      <c r="M110" s="211" t="s">
        <v>19</v>
      </c>
      <c r="N110" s="212" t="s">
        <v>40</v>
      </c>
      <c r="O110" s="83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127</v>
      </c>
      <c r="AT110" s="215" t="s">
        <v>129</v>
      </c>
      <c r="AU110" s="215" t="s">
        <v>69</v>
      </c>
      <c r="AY110" s="16" t="s">
        <v>128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76</v>
      </c>
      <c r="BK110" s="216">
        <f>ROUND(I110*H110,2)</f>
        <v>0</v>
      </c>
      <c r="BL110" s="16" t="s">
        <v>127</v>
      </c>
      <c r="BM110" s="215" t="s">
        <v>279</v>
      </c>
    </row>
    <row r="111" s="12" customFormat="1">
      <c r="A111" s="12"/>
      <c r="B111" s="232"/>
      <c r="C111" s="233"/>
      <c r="D111" s="227" t="s">
        <v>205</v>
      </c>
      <c r="E111" s="234" t="s">
        <v>19</v>
      </c>
      <c r="F111" s="235" t="s">
        <v>423</v>
      </c>
      <c r="G111" s="233"/>
      <c r="H111" s="236">
        <v>4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42" t="s">
        <v>205</v>
      </c>
      <c r="AU111" s="242" t="s">
        <v>69</v>
      </c>
      <c r="AV111" s="12" t="s">
        <v>78</v>
      </c>
      <c r="AW111" s="12" t="s">
        <v>31</v>
      </c>
      <c r="AX111" s="12" t="s">
        <v>76</v>
      </c>
      <c r="AY111" s="242" t="s">
        <v>128</v>
      </c>
    </row>
    <row r="112" s="2" customFormat="1" ht="24.15" customHeight="1">
      <c r="A112" s="37"/>
      <c r="B112" s="38"/>
      <c r="C112" s="204" t="s">
        <v>166</v>
      </c>
      <c r="D112" s="204" t="s">
        <v>129</v>
      </c>
      <c r="E112" s="205" t="s">
        <v>281</v>
      </c>
      <c r="F112" s="206" t="s">
        <v>282</v>
      </c>
      <c r="G112" s="207" t="s">
        <v>246</v>
      </c>
      <c r="H112" s="208">
        <v>25.600000000000001</v>
      </c>
      <c r="I112" s="209"/>
      <c r="J112" s="210">
        <f>ROUND(I112*H112,2)</f>
        <v>0</v>
      </c>
      <c r="K112" s="206" t="s">
        <v>240</v>
      </c>
      <c r="L112" s="43"/>
      <c r="M112" s="211" t="s">
        <v>19</v>
      </c>
      <c r="N112" s="212" t="s">
        <v>40</v>
      </c>
      <c r="O112" s="83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127</v>
      </c>
      <c r="AT112" s="215" t="s">
        <v>129</v>
      </c>
      <c r="AU112" s="215" t="s">
        <v>69</v>
      </c>
      <c r="AY112" s="16" t="s">
        <v>128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76</v>
      </c>
      <c r="BK112" s="216">
        <f>ROUND(I112*H112,2)</f>
        <v>0</v>
      </c>
      <c r="BL112" s="16" t="s">
        <v>127</v>
      </c>
      <c r="BM112" s="215" t="s">
        <v>283</v>
      </c>
    </row>
    <row r="113" s="2" customFormat="1">
      <c r="A113" s="37"/>
      <c r="B113" s="38"/>
      <c r="C113" s="39"/>
      <c r="D113" s="259" t="s">
        <v>242</v>
      </c>
      <c r="E113" s="39"/>
      <c r="F113" s="260" t="s">
        <v>284</v>
      </c>
      <c r="G113" s="39"/>
      <c r="H113" s="39"/>
      <c r="I113" s="229"/>
      <c r="J113" s="39"/>
      <c r="K113" s="39"/>
      <c r="L113" s="43"/>
      <c r="M113" s="230"/>
      <c r="N113" s="231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242</v>
      </c>
      <c r="AU113" s="16" t="s">
        <v>69</v>
      </c>
    </row>
    <row r="114" s="12" customFormat="1">
      <c r="A114" s="12"/>
      <c r="B114" s="232"/>
      <c r="C114" s="233"/>
      <c r="D114" s="227" t="s">
        <v>205</v>
      </c>
      <c r="E114" s="234" t="s">
        <v>19</v>
      </c>
      <c r="F114" s="235" t="s">
        <v>424</v>
      </c>
      <c r="G114" s="233"/>
      <c r="H114" s="236">
        <v>7.6799999999999997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42" t="s">
        <v>205</v>
      </c>
      <c r="AU114" s="242" t="s">
        <v>69</v>
      </c>
      <c r="AV114" s="12" t="s">
        <v>78</v>
      </c>
      <c r="AW114" s="12" t="s">
        <v>31</v>
      </c>
      <c r="AX114" s="12" t="s">
        <v>69</v>
      </c>
      <c r="AY114" s="242" t="s">
        <v>128</v>
      </c>
    </row>
    <row r="115" s="12" customFormat="1">
      <c r="A115" s="12"/>
      <c r="B115" s="232"/>
      <c r="C115" s="233"/>
      <c r="D115" s="227" t="s">
        <v>205</v>
      </c>
      <c r="E115" s="234" t="s">
        <v>19</v>
      </c>
      <c r="F115" s="235" t="s">
        <v>425</v>
      </c>
      <c r="G115" s="233"/>
      <c r="H115" s="236">
        <v>1.9199999999999999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42" t="s">
        <v>205</v>
      </c>
      <c r="AU115" s="242" t="s">
        <v>69</v>
      </c>
      <c r="AV115" s="12" t="s">
        <v>78</v>
      </c>
      <c r="AW115" s="12" t="s">
        <v>31</v>
      </c>
      <c r="AX115" s="12" t="s">
        <v>69</v>
      </c>
      <c r="AY115" s="242" t="s">
        <v>128</v>
      </c>
    </row>
    <row r="116" s="12" customFormat="1">
      <c r="A116" s="12"/>
      <c r="B116" s="232"/>
      <c r="C116" s="233"/>
      <c r="D116" s="227" t="s">
        <v>205</v>
      </c>
      <c r="E116" s="234" t="s">
        <v>19</v>
      </c>
      <c r="F116" s="235" t="s">
        <v>287</v>
      </c>
      <c r="G116" s="233"/>
      <c r="H116" s="236">
        <v>16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42" t="s">
        <v>205</v>
      </c>
      <c r="AU116" s="242" t="s">
        <v>69</v>
      </c>
      <c r="AV116" s="12" t="s">
        <v>78</v>
      </c>
      <c r="AW116" s="12" t="s">
        <v>31</v>
      </c>
      <c r="AX116" s="12" t="s">
        <v>69</v>
      </c>
      <c r="AY116" s="242" t="s">
        <v>128</v>
      </c>
    </row>
    <row r="117" s="13" customFormat="1">
      <c r="A117" s="13"/>
      <c r="B117" s="243"/>
      <c r="C117" s="244"/>
      <c r="D117" s="227" t="s">
        <v>205</v>
      </c>
      <c r="E117" s="245" t="s">
        <v>19</v>
      </c>
      <c r="F117" s="246" t="s">
        <v>207</v>
      </c>
      <c r="G117" s="244"/>
      <c r="H117" s="247">
        <v>25.600000000000001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3" t="s">
        <v>205</v>
      </c>
      <c r="AU117" s="253" t="s">
        <v>69</v>
      </c>
      <c r="AV117" s="13" t="s">
        <v>127</v>
      </c>
      <c r="AW117" s="13" t="s">
        <v>31</v>
      </c>
      <c r="AX117" s="13" t="s">
        <v>76</v>
      </c>
      <c r="AY117" s="253" t="s">
        <v>128</v>
      </c>
    </row>
    <row r="118" s="2" customFormat="1" ht="24.15" customHeight="1">
      <c r="A118" s="37"/>
      <c r="B118" s="38"/>
      <c r="C118" s="204" t="s">
        <v>171</v>
      </c>
      <c r="D118" s="204" t="s">
        <v>129</v>
      </c>
      <c r="E118" s="205" t="s">
        <v>288</v>
      </c>
      <c r="F118" s="206" t="s">
        <v>289</v>
      </c>
      <c r="G118" s="207" t="s">
        <v>174</v>
      </c>
      <c r="H118" s="208">
        <v>33</v>
      </c>
      <c r="I118" s="209"/>
      <c r="J118" s="210">
        <f>ROUND(I118*H118,2)</f>
        <v>0</v>
      </c>
      <c r="K118" s="206" t="s">
        <v>240</v>
      </c>
      <c r="L118" s="43"/>
      <c r="M118" s="211" t="s">
        <v>19</v>
      </c>
      <c r="N118" s="212" t="s">
        <v>40</v>
      </c>
      <c r="O118" s="83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76</v>
      </c>
      <c r="AT118" s="215" t="s">
        <v>129</v>
      </c>
      <c r="AU118" s="215" t="s">
        <v>69</v>
      </c>
      <c r="AY118" s="16" t="s">
        <v>128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76</v>
      </c>
      <c r="BK118" s="216">
        <f>ROUND(I118*H118,2)</f>
        <v>0</v>
      </c>
      <c r="BL118" s="16" t="s">
        <v>76</v>
      </c>
      <c r="BM118" s="215" t="s">
        <v>290</v>
      </c>
    </row>
    <row r="119" s="2" customFormat="1">
      <c r="A119" s="37"/>
      <c r="B119" s="38"/>
      <c r="C119" s="39"/>
      <c r="D119" s="259" t="s">
        <v>242</v>
      </c>
      <c r="E119" s="39"/>
      <c r="F119" s="260" t="s">
        <v>291</v>
      </c>
      <c r="G119" s="39"/>
      <c r="H119" s="39"/>
      <c r="I119" s="229"/>
      <c r="J119" s="39"/>
      <c r="K119" s="39"/>
      <c r="L119" s="43"/>
      <c r="M119" s="230"/>
      <c r="N119" s="23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242</v>
      </c>
      <c r="AU119" s="16" t="s">
        <v>69</v>
      </c>
    </row>
    <row r="120" s="2" customFormat="1" ht="33" customHeight="1">
      <c r="A120" s="37"/>
      <c r="B120" s="38"/>
      <c r="C120" s="204" t="s">
        <v>176</v>
      </c>
      <c r="D120" s="204" t="s">
        <v>129</v>
      </c>
      <c r="E120" s="205" t="s">
        <v>292</v>
      </c>
      <c r="F120" s="206" t="s">
        <v>293</v>
      </c>
      <c r="G120" s="207" t="s">
        <v>174</v>
      </c>
      <c r="H120" s="208">
        <v>80</v>
      </c>
      <c r="I120" s="209"/>
      <c r="J120" s="210">
        <f>ROUND(I120*H120,2)</f>
        <v>0</v>
      </c>
      <c r="K120" s="206" t="s">
        <v>240</v>
      </c>
      <c r="L120" s="43"/>
      <c r="M120" s="211" t="s">
        <v>19</v>
      </c>
      <c r="N120" s="212" t="s">
        <v>40</v>
      </c>
      <c r="O120" s="83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76</v>
      </c>
      <c r="AT120" s="215" t="s">
        <v>129</v>
      </c>
      <c r="AU120" s="215" t="s">
        <v>69</v>
      </c>
      <c r="AY120" s="16" t="s">
        <v>128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76</v>
      </c>
      <c r="BK120" s="216">
        <f>ROUND(I120*H120,2)</f>
        <v>0</v>
      </c>
      <c r="BL120" s="16" t="s">
        <v>76</v>
      </c>
      <c r="BM120" s="215" t="s">
        <v>294</v>
      </c>
    </row>
    <row r="121" s="2" customFormat="1">
      <c r="A121" s="37"/>
      <c r="B121" s="38"/>
      <c r="C121" s="39"/>
      <c r="D121" s="259" t="s">
        <v>242</v>
      </c>
      <c r="E121" s="39"/>
      <c r="F121" s="260" t="s">
        <v>295</v>
      </c>
      <c r="G121" s="39"/>
      <c r="H121" s="39"/>
      <c r="I121" s="229"/>
      <c r="J121" s="39"/>
      <c r="K121" s="39"/>
      <c r="L121" s="43"/>
      <c r="M121" s="230"/>
      <c r="N121" s="23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242</v>
      </c>
      <c r="AU121" s="16" t="s">
        <v>69</v>
      </c>
    </row>
    <row r="122" s="12" customFormat="1">
      <c r="A122" s="12"/>
      <c r="B122" s="232"/>
      <c r="C122" s="233"/>
      <c r="D122" s="227" t="s">
        <v>205</v>
      </c>
      <c r="E122" s="234" t="s">
        <v>19</v>
      </c>
      <c r="F122" s="235" t="s">
        <v>426</v>
      </c>
      <c r="G122" s="233"/>
      <c r="H122" s="236">
        <v>30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42" t="s">
        <v>205</v>
      </c>
      <c r="AU122" s="242" t="s">
        <v>69</v>
      </c>
      <c r="AV122" s="12" t="s">
        <v>78</v>
      </c>
      <c r="AW122" s="12" t="s">
        <v>31</v>
      </c>
      <c r="AX122" s="12" t="s">
        <v>69</v>
      </c>
      <c r="AY122" s="242" t="s">
        <v>128</v>
      </c>
    </row>
    <row r="123" s="12" customFormat="1">
      <c r="A123" s="12"/>
      <c r="B123" s="232"/>
      <c r="C123" s="233"/>
      <c r="D123" s="227" t="s">
        <v>205</v>
      </c>
      <c r="E123" s="234" t="s">
        <v>19</v>
      </c>
      <c r="F123" s="235" t="s">
        <v>297</v>
      </c>
      <c r="G123" s="233"/>
      <c r="H123" s="236">
        <v>50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42" t="s">
        <v>205</v>
      </c>
      <c r="AU123" s="242" t="s">
        <v>69</v>
      </c>
      <c r="AV123" s="12" t="s">
        <v>78</v>
      </c>
      <c r="AW123" s="12" t="s">
        <v>31</v>
      </c>
      <c r="AX123" s="12" t="s">
        <v>69</v>
      </c>
      <c r="AY123" s="242" t="s">
        <v>128</v>
      </c>
    </row>
    <row r="124" s="13" customFormat="1">
      <c r="A124" s="13"/>
      <c r="B124" s="243"/>
      <c r="C124" s="244"/>
      <c r="D124" s="227" t="s">
        <v>205</v>
      </c>
      <c r="E124" s="245" t="s">
        <v>19</v>
      </c>
      <c r="F124" s="246" t="s">
        <v>207</v>
      </c>
      <c r="G124" s="244"/>
      <c r="H124" s="247">
        <v>80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205</v>
      </c>
      <c r="AU124" s="253" t="s">
        <v>69</v>
      </c>
      <c r="AV124" s="13" t="s">
        <v>127</v>
      </c>
      <c r="AW124" s="13" t="s">
        <v>31</v>
      </c>
      <c r="AX124" s="13" t="s">
        <v>76</v>
      </c>
      <c r="AY124" s="253" t="s">
        <v>128</v>
      </c>
    </row>
    <row r="125" s="2" customFormat="1" ht="16.5" customHeight="1">
      <c r="A125" s="37"/>
      <c r="B125" s="38"/>
      <c r="C125" s="204" t="s">
        <v>180</v>
      </c>
      <c r="D125" s="204" t="s">
        <v>129</v>
      </c>
      <c r="E125" s="205" t="s">
        <v>298</v>
      </c>
      <c r="F125" s="206" t="s">
        <v>299</v>
      </c>
      <c r="G125" s="207" t="s">
        <v>300</v>
      </c>
      <c r="H125" s="208">
        <v>88</v>
      </c>
      <c r="I125" s="209"/>
      <c r="J125" s="210">
        <f>ROUND(I125*H125,2)</f>
        <v>0</v>
      </c>
      <c r="K125" s="206" t="s">
        <v>240</v>
      </c>
      <c r="L125" s="43"/>
      <c r="M125" s="211" t="s">
        <v>19</v>
      </c>
      <c r="N125" s="212" t="s">
        <v>40</v>
      </c>
      <c r="O125" s="83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76</v>
      </c>
      <c r="AT125" s="215" t="s">
        <v>129</v>
      </c>
      <c r="AU125" s="215" t="s">
        <v>69</v>
      </c>
      <c r="AY125" s="16" t="s">
        <v>128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76</v>
      </c>
      <c r="BK125" s="216">
        <f>ROUND(I125*H125,2)</f>
        <v>0</v>
      </c>
      <c r="BL125" s="16" t="s">
        <v>76</v>
      </c>
      <c r="BM125" s="215" t="s">
        <v>301</v>
      </c>
    </row>
    <row r="126" s="2" customFormat="1">
      <c r="A126" s="37"/>
      <c r="B126" s="38"/>
      <c r="C126" s="39"/>
      <c r="D126" s="259" t="s">
        <v>242</v>
      </c>
      <c r="E126" s="39"/>
      <c r="F126" s="260" t="s">
        <v>302</v>
      </c>
      <c r="G126" s="39"/>
      <c r="H126" s="39"/>
      <c r="I126" s="229"/>
      <c r="J126" s="39"/>
      <c r="K126" s="39"/>
      <c r="L126" s="43"/>
      <c r="M126" s="230"/>
      <c r="N126" s="23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242</v>
      </c>
      <c r="AU126" s="16" t="s">
        <v>69</v>
      </c>
    </row>
    <row r="127" s="12" customFormat="1">
      <c r="A127" s="12"/>
      <c r="B127" s="232"/>
      <c r="C127" s="233"/>
      <c r="D127" s="227" t="s">
        <v>205</v>
      </c>
      <c r="E127" s="234" t="s">
        <v>19</v>
      </c>
      <c r="F127" s="235" t="s">
        <v>427</v>
      </c>
      <c r="G127" s="233"/>
      <c r="H127" s="236">
        <v>30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42" t="s">
        <v>205</v>
      </c>
      <c r="AU127" s="242" t="s">
        <v>69</v>
      </c>
      <c r="AV127" s="12" t="s">
        <v>78</v>
      </c>
      <c r="AW127" s="12" t="s">
        <v>31</v>
      </c>
      <c r="AX127" s="12" t="s">
        <v>69</v>
      </c>
      <c r="AY127" s="242" t="s">
        <v>128</v>
      </c>
    </row>
    <row r="128" s="12" customFormat="1">
      <c r="A128" s="12"/>
      <c r="B128" s="232"/>
      <c r="C128" s="233"/>
      <c r="D128" s="227" t="s">
        <v>205</v>
      </c>
      <c r="E128" s="234" t="s">
        <v>19</v>
      </c>
      <c r="F128" s="235" t="s">
        <v>304</v>
      </c>
      <c r="G128" s="233"/>
      <c r="H128" s="236">
        <v>50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2" t="s">
        <v>205</v>
      </c>
      <c r="AU128" s="242" t="s">
        <v>69</v>
      </c>
      <c r="AV128" s="12" t="s">
        <v>78</v>
      </c>
      <c r="AW128" s="12" t="s">
        <v>31</v>
      </c>
      <c r="AX128" s="12" t="s">
        <v>69</v>
      </c>
      <c r="AY128" s="242" t="s">
        <v>128</v>
      </c>
    </row>
    <row r="129" s="12" customFormat="1">
      <c r="A129" s="12"/>
      <c r="B129" s="232"/>
      <c r="C129" s="233"/>
      <c r="D129" s="227" t="s">
        <v>205</v>
      </c>
      <c r="E129" s="234" t="s">
        <v>19</v>
      </c>
      <c r="F129" s="235" t="s">
        <v>428</v>
      </c>
      <c r="G129" s="233"/>
      <c r="H129" s="236">
        <v>8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2" t="s">
        <v>205</v>
      </c>
      <c r="AU129" s="242" t="s">
        <v>69</v>
      </c>
      <c r="AV129" s="12" t="s">
        <v>78</v>
      </c>
      <c r="AW129" s="12" t="s">
        <v>31</v>
      </c>
      <c r="AX129" s="12" t="s">
        <v>69</v>
      </c>
      <c r="AY129" s="242" t="s">
        <v>128</v>
      </c>
    </row>
    <row r="130" s="13" customFormat="1">
      <c r="A130" s="13"/>
      <c r="B130" s="243"/>
      <c r="C130" s="244"/>
      <c r="D130" s="227" t="s">
        <v>205</v>
      </c>
      <c r="E130" s="245" t="s">
        <v>19</v>
      </c>
      <c r="F130" s="246" t="s">
        <v>207</v>
      </c>
      <c r="G130" s="244"/>
      <c r="H130" s="247">
        <v>88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205</v>
      </c>
      <c r="AU130" s="253" t="s">
        <v>69</v>
      </c>
      <c r="AV130" s="13" t="s">
        <v>127</v>
      </c>
      <c r="AW130" s="13" t="s">
        <v>31</v>
      </c>
      <c r="AX130" s="13" t="s">
        <v>76</v>
      </c>
      <c r="AY130" s="253" t="s">
        <v>128</v>
      </c>
    </row>
    <row r="131" s="2" customFormat="1" ht="24.15" customHeight="1">
      <c r="A131" s="37"/>
      <c r="B131" s="38"/>
      <c r="C131" s="204" t="s">
        <v>184</v>
      </c>
      <c r="D131" s="204" t="s">
        <v>129</v>
      </c>
      <c r="E131" s="205" t="s">
        <v>306</v>
      </c>
      <c r="F131" s="206" t="s">
        <v>307</v>
      </c>
      <c r="G131" s="207" t="s">
        <v>174</v>
      </c>
      <c r="H131" s="208">
        <v>21</v>
      </c>
      <c r="I131" s="209"/>
      <c r="J131" s="210">
        <f>ROUND(I131*H131,2)</f>
        <v>0</v>
      </c>
      <c r="K131" s="206" t="s">
        <v>240</v>
      </c>
      <c r="L131" s="43"/>
      <c r="M131" s="211" t="s">
        <v>19</v>
      </c>
      <c r="N131" s="212" t="s">
        <v>40</v>
      </c>
      <c r="O131" s="83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5" t="s">
        <v>76</v>
      </c>
      <c r="AT131" s="215" t="s">
        <v>129</v>
      </c>
      <c r="AU131" s="215" t="s">
        <v>69</v>
      </c>
      <c r="AY131" s="16" t="s">
        <v>128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76</v>
      </c>
      <c r="BK131" s="216">
        <f>ROUND(I131*H131,2)</f>
        <v>0</v>
      </c>
      <c r="BL131" s="16" t="s">
        <v>76</v>
      </c>
      <c r="BM131" s="215" t="s">
        <v>308</v>
      </c>
    </row>
    <row r="132" s="2" customFormat="1">
      <c r="A132" s="37"/>
      <c r="B132" s="38"/>
      <c r="C132" s="39"/>
      <c r="D132" s="259" t="s">
        <v>242</v>
      </c>
      <c r="E132" s="39"/>
      <c r="F132" s="260" t="s">
        <v>309</v>
      </c>
      <c r="G132" s="39"/>
      <c r="H132" s="39"/>
      <c r="I132" s="229"/>
      <c r="J132" s="39"/>
      <c r="K132" s="39"/>
      <c r="L132" s="43"/>
      <c r="M132" s="230"/>
      <c r="N132" s="231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242</v>
      </c>
      <c r="AU132" s="16" t="s">
        <v>69</v>
      </c>
    </row>
    <row r="133" s="2" customFormat="1" ht="16.5" customHeight="1">
      <c r="A133" s="37"/>
      <c r="B133" s="38"/>
      <c r="C133" s="204" t="s">
        <v>188</v>
      </c>
      <c r="D133" s="204" t="s">
        <v>129</v>
      </c>
      <c r="E133" s="205" t="s">
        <v>310</v>
      </c>
      <c r="F133" s="206" t="s">
        <v>311</v>
      </c>
      <c r="G133" s="207" t="s">
        <v>174</v>
      </c>
      <c r="H133" s="208">
        <v>23</v>
      </c>
      <c r="I133" s="209"/>
      <c r="J133" s="210">
        <f>ROUND(I133*H133,2)</f>
        <v>0</v>
      </c>
      <c r="K133" s="206" t="s">
        <v>240</v>
      </c>
      <c r="L133" s="43"/>
      <c r="M133" s="211" t="s">
        <v>19</v>
      </c>
      <c r="N133" s="212" t="s">
        <v>40</v>
      </c>
      <c r="O133" s="83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5" t="s">
        <v>76</v>
      </c>
      <c r="AT133" s="215" t="s">
        <v>129</v>
      </c>
      <c r="AU133" s="215" t="s">
        <v>69</v>
      </c>
      <c r="AY133" s="16" t="s">
        <v>128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76</v>
      </c>
      <c r="BK133" s="216">
        <f>ROUND(I133*H133,2)</f>
        <v>0</v>
      </c>
      <c r="BL133" s="16" t="s">
        <v>76</v>
      </c>
      <c r="BM133" s="215" t="s">
        <v>312</v>
      </c>
    </row>
    <row r="134" s="2" customFormat="1">
      <c r="A134" s="37"/>
      <c r="B134" s="38"/>
      <c r="C134" s="39"/>
      <c r="D134" s="259" t="s">
        <v>242</v>
      </c>
      <c r="E134" s="39"/>
      <c r="F134" s="260" t="s">
        <v>313</v>
      </c>
      <c r="G134" s="39"/>
      <c r="H134" s="39"/>
      <c r="I134" s="229"/>
      <c r="J134" s="39"/>
      <c r="K134" s="39"/>
      <c r="L134" s="43"/>
      <c r="M134" s="261"/>
      <c r="N134" s="262"/>
      <c r="O134" s="256"/>
      <c r="P134" s="256"/>
      <c r="Q134" s="256"/>
      <c r="R134" s="256"/>
      <c r="S134" s="256"/>
      <c r="T134" s="263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242</v>
      </c>
      <c r="AU134" s="16" t="s">
        <v>69</v>
      </c>
    </row>
    <row r="135" s="2" customFormat="1" ht="6.96" customHeight="1">
      <c r="A135" s="37"/>
      <c r="B135" s="58"/>
      <c r="C135" s="59"/>
      <c r="D135" s="59"/>
      <c r="E135" s="59"/>
      <c r="F135" s="59"/>
      <c r="G135" s="59"/>
      <c r="H135" s="59"/>
      <c r="I135" s="59"/>
      <c r="J135" s="59"/>
      <c r="K135" s="59"/>
      <c r="L135" s="43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CYxrCO6rG0lPh0ZJ3kmiYQ0uhQ7SItO4caVTQIj7rU8aokA3AeJT7foMHd9IJYKQxs1Ijl7IDeAiyg8wb3hppQ==" hashValue="d8Ch9WGDH1j5hC2CAYWbcq6D7Dh3UuKdtQtKgdbQAWzz7YP4gsAS2LLoVPDTHMl9yIFu2FKUHC02KKYCoyaDKw==" algorithmName="SHA-512" password="CC35"/>
  <autoFilter ref="C84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1_02/460010024"/>
    <hyperlink ref="F89" r:id="rId2" display="https://podminky.urs.cz/item/CS_URS_2021_02/133255103"/>
    <hyperlink ref="F95" r:id="rId3" display="https://podminky.urs.cz/item/CS_URS_2021_02/965011111"/>
    <hyperlink ref="F97" r:id="rId4" display="https://podminky.urs.cz/item/CS_URS_2021_02/275123901"/>
    <hyperlink ref="F99" r:id="rId5" display="https://podminky.urs.cz/item/CS_URS_2021_02/174112101"/>
    <hyperlink ref="F113" r:id="rId6" display="https://podminky.urs.cz/item/CS_URS_2021_02/132312601"/>
    <hyperlink ref="F119" r:id="rId7" display="https://podminky.urs.cz/item/CS_URS_2021_02/460661512"/>
    <hyperlink ref="F121" r:id="rId8" display="https://podminky.urs.cz/item/CS_URS_2021_02/460431193"/>
    <hyperlink ref="F126" r:id="rId9" display="https://podminky.urs.cz/item/CS_URS_2021_02/460481131"/>
    <hyperlink ref="F132" r:id="rId10" display="https://podminky.urs.cz/item/CS_URS_2021_02/141720017"/>
    <hyperlink ref="F134" r:id="rId11" display="https://podminky.urs.cz/item/CS_URS_2021_02/220182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trati Přerov - Břeclav - 1.etapa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414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314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26. 8. 2021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ROUND((SUM(BE86:BE125)),  2)</f>
        <v>0</v>
      </c>
      <c r="G35" s="37"/>
      <c r="H35" s="37"/>
      <c r="I35" s="156">
        <v>0.20999999999999999</v>
      </c>
      <c r="J35" s="155">
        <f>ROUND(((SUM(BE86:BE125))*I35),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ROUND((SUM(BF86:BF125)),  2)</f>
        <v>0</v>
      </c>
      <c r="G36" s="37"/>
      <c r="H36" s="37"/>
      <c r="I36" s="156">
        <v>0.14999999999999999</v>
      </c>
      <c r="J36" s="155">
        <f>ROUND(((SUM(BF86:BF125))*I36),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ROUND((SUM(BG86:BG125)),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ROUND((SUM(BH86:BH125)),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ROUND((SUM(BI86:BI125)),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trati Přerov - Břeclav - 1.etapa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414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Vnitřní technologie PZS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26. 8. 2021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9" customFormat="1" ht="24.96" customHeight="1">
      <c r="A64" s="9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112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8" t="str">
        <f>E7</f>
        <v>Oprava PZS na trati Přerov - Břeclav - 1.etapa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103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414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03 - Vnitřní technologie PZS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1" t="str">
        <f>IF(J14="","",J14)</f>
        <v>26. 8. 2021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 xml:space="preserve"> </v>
      </c>
      <c r="G82" s="39"/>
      <c r="H82" s="39"/>
      <c r="I82" s="31" t="s">
        <v>30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IF(E20="","",E20)</f>
        <v>Vyplň údaj</v>
      </c>
      <c r="G83" s="39"/>
      <c r="H83" s="39"/>
      <c r="I83" s="31" t="s">
        <v>32</v>
      </c>
      <c r="J83" s="35" t="str">
        <f>E26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113</v>
      </c>
      <c r="D85" s="182" t="s">
        <v>54</v>
      </c>
      <c r="E85" s="182" t="s">
        <v>50</v>
      </c>
      <c r="F85" s="182" t="s">
        <v>51</v>
      </c>
      <c r="G85" s="182" t="s">
        <v>114</v>
      </c>
      <c r="H85" s="182" t="s">
        <v>115</v>
      </c>
      <c r="I85" s="182" t="s">
        <v>116</v>
      </c>
      <c r="J85" s="182" t="s">
        <v>109</v>
      </c>
      <c r="K85" s="183" t="s">
        <v>117</v>
      </c>
      <c r="L85" s="184"/>
      <c r="M85" s="91" t="s">
        <v>19</v>
      </c>
      <c r="N85" s="92" t="s">
        <v>39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110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68</v>
      </c>
      <c r="E87" s="193" t="s">
        <v>125</v>
      </c>
      <c r="F87" s="193" t="s">
        <v>126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SUM(P88:P125)</f>
        <v>0</v>
      </c>
      <c r="Q87" s="198"/>
      <c r="R87" s="199">
        <f>SUM(R88:R125)</f>
        <v>0</v>
      </c>
      <c r="S87" s="198"/>
      <c r="T87" s="200">
        <f>SUM(T88:T125)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127</v>
      </c>
      <c r="AT87" s="202" t="s">
        <v>68</v>
      </c>
      <c r="AU87" s="202" t="s">
        <v>69</v>
      </c>
      <c r="AY87" s="201" t="s">
        <v>128</v>
      </c>
      <c r="BK87" s="203">
        <f>SUM(BK88:BK125)</f>
        <v>0</v>
      </c>
    </row>
    <row r="88" s="2" customFormat="1" ht="16.5" customHeight="1">
      <c r="A88" s="37"/>
      <c r="B88" s="38"/>
      <c r="C88" s="204" t="s">
        <v>76</v>
      </c>
      <c r="D88" s="204" t="s">
        <v>129</v>
      </c>
      <c r="E88" s="205" t="s">
        <v>315</v>
      </c>
      <c r="F88" s="206" t="s">
        <v>316</v>
      </c>
      <c r="G88" s="207" t="s">
        <v>132</v>
      </c>
      <c r="H88" s="208">
        <v>29</v>
      </c>
      <c r="I88" s="209"/>
      <c r="J88" s="210">
        <f>ROUND(I88*H88,2)</f>
        <v>0</v>
      </c>
      <c r="K88" s="206" t="s">
        <v>133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76</v>
      </c>
      <c r="AT88" s="215" t="s">
        <v>129</v>
      </c>
      <c r="AU88" s="215" t="s">
        <v>76</v>
      </c>
      <c r="AY88" s="16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76</v>
      </c>
      <c r="BM88" s="215" t="s">
        <v>317</v>
      </c>
    </row>
    <row r="89" s="2" customFormat="1" ht="16.5" customHeight="1">
      <c r="A89" s="37"/>
      <c r="B89" s="38"/>
      <c r="C89" s="204" t="s">
        <v>78</v>
      </c>
      <c r="D89" s="204" t="s">
        <v>129</v>
      </c>
      <c r="E89" s="205" t="s">
        <v>318</v>
      </c>
      <c r="F89" s="206" t="s">
        <v>319</v>
      </c>
      <c r="G89" s="207" t="s">
        <v>132</v>
      </c>
      <c r="H89" s="208">
        <v>2</v>
      </c>
      <c r="I89" s="209"/>
      <c r="J89" s="210">
        <f>ROUND(I89*H89,2)</f>
        <v>0</v>
      </c>
      <c r="K89" s="206" t="s">
        <v>133</v>
      </c>
      <c r="L89" s="43"/>
      <c r="M89" s="211" t="s">
        <v>19</v>
      </c>
      <c r="N89" s="212" t="s">
        <v>40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76</v>
      </c>
      <c r="AT89" s="215" t="s">
        <v>129</v>
      </c>
      <c r="AU89" s="215" t="s">
        <v>76</v>
      </c>
      <c r="AY89" s="16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76</v>
      </c>
      <c r="BK89" s="216">
        <f>ROUND(I89*H89,2)</f>
        <v>0</v>
      </c>
      <c r="BL89" s="16" t="s">
        <v>76</v>
      </c>
      <c r="BM89" s="215" t="s">
        <v>320</v>
      </c>
    </row>
    <row r="90" s="2" customFormat="1" ht="16.5" customHeight="1">
      <c r="A90" s="37"/>
      <c r="B90" s="38"/>
      <c r="C90" s="204" t="s">
        <v>138</v>
      </c>
      <c r="D90" s="204" t="s">
        <v>129</v>
      </c>
      <c r="E90" s="205" t="s">
        <v>321</v>
      </c>
      <c r="F90" s="206" t="s">
        <v>322</v>
      </c>
      <c r="G90" s="207" t="s">
        <v>132</v>
      </c>
      <c r="H90" s="208">
        <v>1</v>
      </c>
      <c r="I90" s="209"/>
      <c r="J90" s="210">
        <f>ROUND(I90*H90,2)</f>
        <v>0</v>
      </c>
      <c r="K90" s="206" t="s">
        <v>133</v>
      </c>
      <c r="L90" s="43"/>
      <c r="M90" s="211" t="s">
        <v>19</v>
      </c>
      <c r="N90" s="212" t="s">
        <v>40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76</v>
      </c>
      <c r="AT90" s="215" t="s">
        <v>129</v>
      </c>
      <c r="AU90" s="215" t="s">
        <v>76</v>
      </c>
      <c r="AY90" s="16" t="s">
        <v>128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76</v>
      </c>
      <c r="BK90" s="216">
        <f>ROUND(I90*H90,2)</f>
        <v>0</v>
      </c>
      <c r="BL90" s="16" t="s">
        <v>76</v>
      </c>
      <c r="BM90" s="215" t="s">
        <v>323</v>
      </c>
    </row>
    <row r="91" s="2" customFormat="1" ht="16.5" customHeight="1">
      <c r="A91" s="37"/>
      <c r="B91" s="38"/>
      <c r="C91" s="204" t="s">
        <v>127</v>
      </c>
      <c r="D91" s="204" t="s">
        <v>129</v>
      </c>
      <c r="E91" s="205" t="s">
        <v>324</v>
      </c>
      <c r="F91" s="206" t="s">
        <v>325</v>
      </c>
      <c r="G91" s="207" t="s">
        <v>132</v>
      </c>
      <c r="H91" s="208">
        <v>1</v>
      </c>
      <c r="I91" s="209"/>
      <c r="J91" s="210">
        <f>ROUND(I91*H91,2)</f>
        <v>0</v>
      </c>
      <c r="K91" s="206" t="s">
        <v>133</v>
      </c>
      <c r="L91" s="43"/>
      <c r="M91" s="211" t="s">
        <v>19</v>
      </c>
      <c r="N91" s="212" t="s">
        <v>40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76</v>
      </c>
      <c r="AT91" s="215" t="s">
        <v>129</v>
      </c>
      <c r="AU91" s="215" t="s">
        <v>76</v>
      </c>
      <c r="AY91" s="16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76</v>
      </c>
      <c r="BK91" s="216">
        <f>ROUND(I91*H91,2)</f>
        <v>0</v>
      </c>
      <c r="BL91" s="16" t="s">
        <v>76</v>
      </c>
      <c r="BM91" s="215" t="s">
        <v>326</v>
      </c>
    </row>
    <row r="92" s="2" customFormat="1" ht="24.15" customHeight="1">
      <c r="A92" s="37"/>
      <c r="B92" s="38"/>
      <c r="C92" s="217" t="s">
        <v>149</v>
      </c>
      <c r="D92" s="217" t="s">
        <v>139</v>
      </c>
      <c r="E92" s="218" t="s">
        <v>429</v>
      </c>
      <c r="F92" s="219" t="s">
        <v>430</v>
      </c>
      <c r="G92" s="220" t="s">
        <v>329</v>
      </c>
      <c r="H92" s="221">
        <v>1</v>
      </c>
      <c r="I92" s="222"/>
      <c r="J92" s="223">
        <f>ROUND(I92*H92,2)</f>
        <v>0</v>
      </c>
      <c r="K92" s="219" t="s">
        <v>133</v>
      </c>
      <c r="L92" s="224"/>
      <c r="M92" s="225" t="s">
        <v>19</v>
      </c>
      <c r="N92" s="226" t="s">
        <v>40</v>
      </c>
      <c r="O92" s="83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78</v>
      </c>
      <c r="AT92" s="215" t="s">
        <v>139</v>
      </c>
      <c r="AU92" s="215" t="s">
        <v>76</v>
      </c>
      <c r="AY92" s="16" t="s">
        <v>128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76</v>
      </c>
      <c r="BK92" s="216">
        <f>ROUND(I92*H92,2)</f>
        <v>0</v>
      </c>
      <c r="BL92" s="16" t="s">
        <v>76</v>
      </c>
      <c r="BM92" s="215" t="s">
        <v>431</v>
      </c>
    </row>
    <row r="93" s="2" customFormat="1">
      <c r="A93" s="37"/>
      <c r="B93" s="38"/>
      <c r="C93" s="39"/>
      <c r="D93" s="227" t="s">
        <v>147</v>
      </c>
      <c r="E93" s="39"/>
      <c r="F93" s="228" t="s">
        <v>331</v>
      </c>
      <c r="G93" s="39"/>
      <c r="H93" s="39"/>
      <c r="I93" s="229"/>
      <c r="J93" s="39"/>
      <c r="K93" s="39"/>
      <c r="L93" s="43"/>
      <c r="M93" s="230"/>
      <c r="N93" s="23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147</v>
      </c>
      <c r="AU93" s="16" t="s">
        <v>76</v>
      </c>
    </row>
    <row r="94" s="2" customFormat="1" ht="24.15" customHeight="1">
      <c r="A94" s="37"/>
      <c r="B94" s="38"/>
      <c r="C94" s="217" t="s">
        <v>153</v>
      </c>
      <c r="D94" s="217" t="s">
        <v>139</v>
      </c>
      <c r="E94" s="218" t="s">
        <v>332</v>
      </c>
      <c r="F94" s="219" t="s">
        <v>333</v>
      </c>
      <c r="G94" s="220" t="s">
        <v>132</v>
      </c>
      <c r="H94" s="221">
        <v>2</v>
      </c>
      <c r="I94" s="222"/>
      <c r="J94" s="223">
        <f>ROUND(I94*H94,2)</f>
        <v>0</v>
      </c>
      <c r="K94" s="219" t="s">
        <v>133</v>
      </c>
      <c r="L94" s="224"/>
      <c r="M94" s="225" t="s">
        <v>19</v>
      </c>
      <c r="N94" s="226" t="s">
        <v>40</v>
      </c>
      <c r="O94" s="83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169</v>
      </c>
      <c r="AT94" s="215" t="s">
        <v>139</v>
      </c>
      <c r="AU94" s="215" t="s">
        <v>76</v>
      </c>
      <c r="AY94" s="16" t="s">
        <v>128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76</v>
      </c>
      <c r="BK94" s="216">
        <f>ROUND(I94*H94,2)</f>
        <v>0</v>
      </c>
      <c r="BL94" s="16" t="s">
        <v>169</v>
      </c>
      <c r="BM94" s="215" t="s">
        <v>334</v>
      </c>
    </row>
    <row r="95" s="2" customFormat="1" ht="21.75" customHeight="1">
      <c r="A95" s="37"/>
      <c r="B95" s="38"/>
      <c r="C95" s="204" t="s">
        <v>158</v>
      </c>
      <c r="D95" s="204" t="s">
        <v>129</v>
      </c>
      <c r="E95" s="205" t="s">
        <v>335</v>
      </c>
      <c r="F95" s="206" t="s">
        <v>336</v>
      </c>
      <c r="G95" s="207" t="s">
        <v>132</v>
      </c>
      <c r="H95" s="208">
        <v>1</v>
      </c>
      <c r="I95" s="209"/>
      <c r="J95" s="210">
        <f>ROUND(I95*H95,2)</f>
        <v>0</v>
      </c>
      <c r="K95" s="206" t="s">
        <v>133</v>
      </c>
      <c r="L95" s="43"/>
      <c r="M95" s="211" t="s">
        <v>19</v>
      </c>
      <c r="N95" s="212" t="s">
        <v>40</v>
      </c>
      <c r="O95" s="83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76</v>
      </c>
      <c r="AT95" s="215" t="s">
        <v>129</v>
      </c>
      <c r="AU95" s="215" t="s">
        <v>76</v>
      </c>
      <c r="AY95" s="16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76</v>
      </c>
      <c r="BK95" s="216">
        <f>ROUND(I95*H95,2)</f>
        <v>0</v>
      </c>
      <c r="BL95" s="16" t="s">
        <v>76</v>
      </c>
      <c r="BM95" s="215" t="s">
        <v>432</v>
      </c>
    </row>
    <row r="96" s="2" customFormat="1" ht="24.15" customHeight="1">
      <c r="A96" s="37"/>
      <c r="B96" s="38"/>
      <c r="C96" s="217" t="s">
        <v>162</v>
      </c>
      <c r="D96" s="217" t="s">
        <v>139</v>
      </c>
      <c r="E96" s="218" t="s">
        <v>338</v>
      </c>
      <c r="F96" s="219" t="s">
        <v>339</v>
      </c>
      <c r="G96" s="220" t="s">
        <v>132</v>
      </c>
      <c r="H96" s="221">
        <v>4</v>
      </c>
      <c r="I96" s="222"/>
      <c r="J96" s="223">
        <f>ROUND(I96*H96,2)</f>
        <v>0</v>
      </c>
      <c r="K96" s="219" t="s">
        <v>133</v>
      </c>
      <c r="L96" s="224"/>
      <c r="M96" s="225" t="s">
        <v>19</v>
      </c>
      <c r="N96" s="226" t="s">
        <v>40</v>
      </c>
      <c r="O96" s="83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169</v>
      </c>
      <c r="AT96" s="215" t="s">
        <v>139</v>
      </c>
      <c r="AU96" s="215" t="s">
        <v>76</v>
      </c>
      <c r="AY96" s="16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76</v>
      </c>
      <c r="BK96" s="216">
        <f>ROUND(I96*H96,2)</f>
        <v>0</v>
      </c>
      <c r="BL96" s="16" t="s">
        <v>169</v>
      </c>
      <c r="BM96" s="215" t="s">
        <v>340</v>
      </c>
    </row>
    <row r="97" s="2" customFormat="1" ht="21.75" customHeight="1">
      <c r="A97" s="37"/>
      <c r="B97" s="38"/>
      <c r="C97" s="204" t="s">
        <v>166</v>
      </c>
      <c r="D97" s="204" t="s">
        <v>129</v>
      </c>
      <c r="E97" s="205" t="s">
        <v>341</v>
      </c>
      <c r="F97" s="206" t="s">
        <v>342</v>
      </c>
      <c r="G97" s="207" t="s">
        <v>132</v>
      </c>
      <c r="H97" s="208">
        <v>2</v>
      </c>
      <c r="I97" s="209"/>
      <c r="J97" s="210">
        <f>ROUND(I97*H97,2)</f>
        <v>0</v>
      </c>
      <c r="K97" s="206" t="s">
        <v>133</v>
      </c>
      <c r="L97" s="43"/>
      <c r="M97" s="211" t="s">
        <v>19</v>
      </c>
      <c r="N97" s="212" t="s">
        <v>40</v>
      </c>
      <c r="O97" s="83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76</v>
      </c>
      <c r="AT97" s="215" t="s">
        <v>129</v>
      </c>
      <c r="AU97" s="215" t="s">
        <v>76</v>
      </c>
      <c r="AY97" s="16" t="s">
        <v>128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76</v>
      </c>
      <c r="BK97" s="216">
        <f>ROUND(I97*H97,2)</f>
        <v>0</v>
      </c>
      <c r="BL97" s="16" t="s">
        <v>76</v>
      </c>
      <c r="BM97" s="215" t="s">
        <v>433</v>
      </c>
    </row>
    <row r="98" s="2" customFormat="1" ht="16.5" customHeight="1">
      <c r="A98" s="37"/>
      <c r="B98" s="38"/>
      <c r="C98" s="217" t="s">
        <v>171</v>
      </c>
      <c r="D98" s="217" t="s">
        <v>139</v>
      </c>
      <c r="E98" s="218" t="s">
        <v>344</v>
      </c>
      <c r="F98" s="219" t="s">
        <v>345</v>
      </c>
      <c r="G98" s="220" t="s">
        <v>132</v>
      </c>
      <c r="H98" s="221">
        <v>2</v>
      </c>
      <c r="I98" s="222"/>
      <c r="J98" s="223">
        <f>ROUND(I98*H98,2)</f>
        <v>0</v>
      </c>
      <c r="K98" s="219" t="s">
        <v>133</v>
      </c>
      <c r="L98" s="224"/>
      <c r="M98" s="225" t="s">
        <v>19</v>
      </c>
      <c r="N98" s="226" t="s">
        <v>40</v>
      </c>
      <c r="O98" s="83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169</v>
      </c>
      <c r="AT98" s="215" t="s">
        <v>139</v>
      </c>
      <c r="AU98" s="215" t="s">
        <v>76</v>
      </c>
      <c r="AY98" s="16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76</v>
      </c>
      <c r="BK98" s="216">
        <f>ROUND(I98*H98,2)</f>
        <v>0</v>
      </c>
      <c r="BL98" s="16" t="s">
        <v>169</v>
      </c>
      <c r="BM98" s="215" t="s">
        <v>346</v>
      </c>
    </row>
    <row r="99" s="2" customFormat="1" ht="24.15" customHeight="1">
      <c r="A99" s="37"/>
      <c r="B99" s="38"/>
      <c r="C99" s="204" t="s">
        <v>176</v>
      </c>
      <c r="D99" s="204" t="s">
        <v>129</v>
      </c>
      <c r="E99" s="205" t="s">
        <v>347</v>
      </c>
      <c r="F99" s="206" t="s">
        <v>348</v>
      </c>
      <c r="G99" s="207" t="s">
        <v>132</v>
      </c>
      <c r="H99" s="208">
        <v>29</v>
      </c>
      <c r="I99" s="209"/>
      <c r="J99" s="210">
        <f>ROUND(I99*H99,2)</f>
        <v>0</v>
      </c>
      <c r="K99" s="206" t="s">
        <v>133</v>
      </c>
      <c r="L99" s="43"/>
      <c r="M99" s="211" t="s">
        <v>19</v>
      </c>
      <c r="N99" s="212" t="s">
        <v>40</v>
      </c>
      <c r="O99" s="83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5" t="s">
        <v>198</v>
      </c>
      <c r="AT99" s="215" t="s">
        <v>129</v>
      </c>
      <c r="AU99" s="215" t="s">
        <v>76</v>
      </c>
      <c r="AY99" s="16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76</v>
      </c>
      <c r="BK99" s="216">
        <f>ROUND(I99*H99,2)</f>
        <v>0</v>
      </c>
      <c r="BL99" s="16" t="s">
        <v>198</v>
      </c>
      <c r="BM99" s="215" t="s">
        <v>349</v>
      </c>
    </row>
    <row r="100" s="2" customFormat="1" ht="16.5" customHeight="1">
      <c r="A100" s="37"/>
      <c r="B100" s="38"/>
      <c r="C100" s="204" t="s">
        <v>180</v>
      </c>
      <c r="D100" s="204" t="s">
        <v>129</v>
      </c>
      <c r="E100" s="205" t="s">
        <v>350</v>
      </c>
      <c r="F100" s="206" t="s">
        <v>351</v>
      </c>
      <c r="G100" s="207" t="s">
        <v>132</v>
      </c>
      <c r="H100" s="208">
        <v>29</v>
      </c>
      <c r="I100" s="209"/>
      <c r="J100" s="210">
        <f>ROUND(I100*H100,2)</f>
        <v>0</v>
      </c>
      <c r="K100" s="206" t="s">
        <v>133</v>
      </c>
      <c r="L100" s="43"/>
      <c r="M100" s="211" t="s">
        <v>19</v>
      </c>
      <c r="N100" s="212" t="s">
        <v>40</v>
      </c>
      <c r="O100" s="83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198</v>
      </c>
      <c r="AT100" s="215" t="s">
        <v>129</v>
      </c>
      <c r="AU100" s="215" t="s">
        <v>76</v>
      </c>
      <c r="AY100" s="16" t="s">
        <v>128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76</v>
      </c>
      <c r="BK100" s="216">
        <f>ROUND(I100*H100,2)</f>
        <v>0</v>
      </c>
      <c r="BL100" s="16" t="s">
        <v>198</v>
      </c>
      <c r="BM100" s="215" t="s">
        <v>352</v>
      </c>
    </row>
    <row r="101" s="2" customFormat="1" ht="16.5" customHeight="1">
      <c r="A101" s="37"/>
      <c r="B101" s="38"/>
      <c r="C101" s="217" t="s">
        <v>184</v>
      </c>
      <c r="D101" s="217" t="s">
        <v>139</v>
      </c>
      <c r="E101" s="218" t="s">
        <v>353</v>
      </c>
      <c r="F101" s="219" t="s">
        <v>354</v>
      </c>
      <c r="G101" s="220" t="s">
        <v>132</v>
      </c>
      <c r="H101" s="221">
        <v>1</v>
      </c>
      <c r="I101" s="222"/>
      <c r="J101" s="223">
        <f>ROUND(I101*H101,2)</f>
        <v>0</v>
      </c>
      <c r="K101" s="219" t="s">
        <v>133</v>
      </c>
      <c r="L101" s="224"/>
      <c r="M101" s="225" t="s">
        <v>19</v>
      </c>
      <c r="N101" s="226" t="s">
        <v>40</v>
      </c>
      <c r="O101" s="83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169</v>
      </c>
      <c r="AT101" s="215" t="s">
        <v>139</v>
      </c>
      <c r="AU101" s="215" t="s">
        <v>76</v>
      </c>
      <c r="AY101" s="16" t="s">
        <v>128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76</v>
      </c>
      <c r="BK101" s="216">
        <f>ROUND(I101*H101,2)</f>
        <v>0</v>
      </c>
      <c r="BL101" s="16" t="s">
        <v>169</v>
      </c>
      <c r="BM101" s="215" t="s">
        <v>355</v>
      </c>
    </row>
    <row r="102" s="2" customFormat="1" ht="24.15" customHeight="1">
      <c r="A102" s="37"/>
      <c r="B102" s="38"/>
      <c r="C102" s="217" t="s">
        <v>188</v>
      </c>
      <c r="D102" s="217" t="s">
        <v>139</v>
      </c>
      <c r="E102" s="218" t="s">
        <v>434</v>
      </c>
      <c r="F102" s="219" t="s">
        <v>435</v>
      </c>
      <c r="G102" s="220" t="s">
        <v>132</v>
      </c>
      <c r="H102" s="221">
        <v>20</v>
      </c>
      <c r="I102" s="222"/>
      <c r="J102" s="223">
        <f>ROUND(I102*H102,2)</f>
        <v>0</v>
      </c>
      <c r="K102" s="219" t="s">
        <v>133</v>
      </c>
      <c r="L102" s="224"/>
      <c r="M102" s="225" t="s">
        <v>19</v>
      </c>
      <c r="N102" s="226" t="s">
        <v>40</v>
      </c>
      <c r="O102" s="83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169</v>
      </c>
      <c r="AT102" s="215" t="s">
        <v>139</v>
      </c>
      <c r="AU102" s="215" t="s">
        <v>76</v>
      </c>
      <c r="AY102" s="16" t="s">
        <v>128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76</v>
      </c>
      <c r="BK102" s="216">
        <f>ROUND(I102*H102,2)</f>
        <v>0</v>
      </c>
      <c r="BL102" s="16" t="s">
        <v>169</v>
      </c>
      <c r="BM102" s="215" t="s">
        <v>436</v>
      </c>
    </row>
    <row r="103" s="2" customFormat="1" ht="33" customHeight="1">
      <c r="A103" s="37"/>
      <c r="B103" s="38"/>
      <c r="C103" s="204" t="s">
        <v>8</v>
      </c>
      <c r="D103" s="204" t="s">
        <v>129</v>
      </c>
      <c r="E103" s="205" t="s">
        <v>437</v>
      </c>
      <c r="F103" s="206" t="s">
        <v>438</v>
      </c>
      <c r="G103" s="207" t="s">
        <v>132</v>
      </c>
      <c r="H103" s="208">
        <v>4</v>
      </c>
      <c r="I103" s="209"/>
      <c r="J103" s="210">
        <f>ROUND(I103*H103,2)</f>
        <v>0</v>
      </c>
      <c r="K103" s="206" t="s">
        <v>133</v>
      </c>
      <c r="L103" s="43"/>
      <c r="M103" s="211" t="s">
        <v>19</v>
      </c>
      <c r="N103" s="212" t="s">
        <v>40</v>
      </c>
      <c r="O103" s="83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198</v>
      </c>
      <c r="AT103" s="215" t="s">
        <v>129</v>
      </c>
      <c r="AU103" s="215" t="s">
        <v>76</v>
      </c>
      <c r="AY103" s="16" t="s">
        <v>128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76</v>
      </c>
      <c r="BK103" s="216">
        <f>ROUND(I103*H103,2)</f>
        <v>0</v>
      </c>
      <c r="BL103" s="16" t="s">
        <v>198</v>
      </c>
      <c r="BM103" s="215" t="s">
        <v>439</v>
      </c>
    </row>
    <row r="104" s="2" customFormat="1" ht="16.5" customHeight="1">
      <c r="A104" s="37"/>
      <c r="B104" s="38"/>
      <c r="C104" s="217" t="s">
        <v>195</v>
      </c>
      <c r="D104" s="217" t="s">
        <v>139</v>
      </c>
      <c r="E104" s="218" t="s">
        <v>440</v>
      </c>
      <c r="F104" s="219" t="s">
        <v>441</v>
      </c>
      <c r="G104" s="220" t="s">
        <v>132</v>
      </c>
      <c r="H104" s="221">
        <v>1</v>
      </c>
      <c r="I104" s="222"/>
      <c r="J104" s="223">
        <f>ROUND(I104*H104,2)</f>
        <v>0</v>
      </c>
      <c r="K104" s="219" t="s">
        <v>133</v>
      </c>
      <c r="L104" s="224"/>
      <c r="M104" s="225" t="s">
        <v>19</v>
      </c>
      <c r="N104" s="226" t="s">
        <v>40</v>
      </c>
      <c r="O104" s="83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169</v>
      </c>
      <c r="AT104" s="215" t="s">
        <v>139</v>
      </c>
      <c r="AU104" s="215" t="s">
        <v>76</v>
      </c>
      <c r="AY104" s="16" t="s">
        <v>128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76</v>
      </c>
      <c r="BK104" s="216">
        <f>ROUND(I104*H104,2)</f>
        <v>0</v>
      </c>
      <c r="BL104" s="16" t="s">
        <v>169</v>
      </c>
      <c r="BM104" s="215" t="s">
        <v>442</v>
      </c>
    </row>
    <row r="105" s="2" customFormat="1" ht="37.8" customHeight="1">
      <c r="A105" s="37"/>
      <c r="B105" s="38"/>
      <c r="C105" s="217" t="s">
        <v>200</v>
      </c>
      <c r="D105" s="217" t="s">
        <v>139</v>
      </c>
      <c r="E105" s="218" t="s">
        <v>359</v>
      </c>
      <c r="F105" s="219" t="s">
        <v>360</v>
      </c>
      <c r="G105" s="220" t="s">
        <v>132</v>
      </c>
      <c r="H105" s="221">
        <v>1</v>
      </c>
      <c r="I105" s="222"/>
      <c r="J105" s="223">
        <f>ROUND(I105*H105,2)</f>
        <v>0</v>
      </c>
      <c r="K105" s="219" t="s">
        <v>133</v>
      </c>
      <c r="L105" s="224"/>
      <c r="M105" s="225" t="s">
        <v>19</v>
      </c>
      <c r="N105" s="226" t="s">
        <v>40</v>
      </c>
      <c r="O105" s="83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169</v>
      </c>
      <c r="AT105" s="215" t="s">
        <v>139</v>
      </c>
      <c r="AU105" s="215" t="s">
        <v>76</v>
      </c>
      <c r="AY105" s="16" t="s">
        <v>128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76</v>
      </c>
      <c r="BK105" s="216">
        <f>ROUND(I105*H105,2)</f>
        <v>0</v>
      </c>
      <c r="BL105" s="16" t="s">
        <v>169</v>
      </c>
      <c r="BM105" s="215" t="s">
        <v>443</v>
      </c>
    </row>
    <row r="106" s="2" customFormat="1" ht="24.15" customHeight="1">
      <c r="A106" s="37"/>
      <c r="B106" s="38"/>
      <c r="C106" s="204" t="s">
        <v>208</v>
      </c>
      <c r="D106" s="204" t="s">
        <v>129</v>
      </c>
      <c r="E106" s="205" t="s">
        <v>362</v>
      </c>
      <c r="F106" s="206" t="s">
        <v>363</v>
      </c>
      <c r="G106" s="207" t="s">
        <v>132</v>
      </c>
      <c r="H106" s="208">
        <v>1</v>
      </c>
      <c r="I106" s="209"/>
      <c r="J106" s="210">
        <f>ROUND(I106*H106,2)</f>
        <v>0</v>
      </c>
      <c r="K106" s="206" t="s">
        <v>133</v>
      </c>
      <c r="L106" s="43"/>
      <c r="M106" s="211" t="s">
        <v>19</v>
      </c>
      <c r="N106" s="212" t="s">
        <v>40</v>
      </c>
      <c r="O106" s="83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198</v>
      </c>
      <c r="AT106" s="215" t="s">
        <v>129</v>
      </c>
      <c r="AU106" s="215" t="s">
        <v>76</v>
      </c>
      <c r="AY106" s="16" t="s">
        <v>128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76</v>
      </c>
      <c r="BK106" s="216">
        <f>ROUND(I106*H106,2)</f>
        <v>0</v>
      </c>
      <c r="BL106" s="16" t="s">
        <v>198</v>
      </c>
      <c r="BM106" s="215" t="s">
        <v>364</v>
      </c>
    </row>
    <row r="107" s="2" customFormat="1" ht="55.5" customHeight="1">
      <c r="A107" s="37"/>
      <c r="B107" s="38"/>
      <c r="C107" s="204" t="s">
        <v>212</v>
      </c>
      <c r="D107" s="204" t="s">
        <v>129</v>
      </c>
      <c r="E107" s="205" t="s">
        <v>365</v>
      </c>
      <c r="F107" s="206" t="s">
        <v>366</v>
      </c>
      <c r="G107" s="207" t="s">
        <v>132</v>
      </c>
      <c r="H107" s="208">
        <v>1</v>
      </c>
      <c r="I107" s="209"/>
      <c r="J107" s="210">
        <f>ROUND(I107*H107,2)</f>
        <v>0</v>
      </c>
      <c r="K107" s="206" t="s">
        <v>133</v>
      </c>
      <c r="L107" s="43"/>
      <c r="M107" s="211" t="s">
        <v>19</v>
      </c>
      <c r="N107" s="212" t="s">
        <v>40</v>
      </c>
      <c r="O107" s="83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198</v>
      </c>
      <c r="AT107" s="215" t="s">
        <v>129</v>
      </c>
      <c r="AU107" s="215" t="s">
        <v>76</v>
      </c>
      <c r="AY107" s="16" t="s">
        <v>128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76</v>
      </c>
      <c r="BK107" s="216">
        <f>ROUND(I107*H107,2)</f>
        <v>0</v>
      </c>
      <c r="BL107" s="16" t="s">
        <v>198</v>
      </c>
      <c r="BM107" s="215" t="s">
        <v>367</v>
      </c>
    </row>
    <row r="108" s="2" customFormat="1" ht="16.5" customHeight="1">
      <c r="A108" s="37"/>
      <c r="B108" s="38"/>
      <c r="C108" s="204" t="s">
        <v>217</v>
      </c>
      <c r="D108" s="204" t="s">
        <v>129</v>
      </c>
      <c r="E108" s="205" t="s">
        <v>368</v>
      </c>
      <c r="F108" s="206" t="s">
        <v>369</v>
      </c>
      <c r="G108" s="207" t="s">
        <v>370</v>
      </c>
      <c r="H108" s="208">
        <v>30</v>
      </c>
      <c r="I108" s="209"/>
      <c r="J108" s="210">
        <f>ROUND(I108*H108,2)</f>
        <v>0</v>
      </c>
      <c r="K108" s="206" t="s">
        <v>133</v>
      </c>
      <c r="L108" s="43"/>
      <c r="M108" s="211" t="s">
        <v>19</v>
      </c>
      <c r="N108" s="212" t="s">
        <v>40</v>
      </c>
      <c r="O108" s="83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5" t="s">
        <v>198</v>
      </c>
      <c r="AT108" s="215" t="s">
        <v>129</v>
      </c>
      <c r="AU108" s="215" t="s">
        <v>76</v>
      </c>
      <c r="AY108" s="16" t="s">
        <v>128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76</v>
      </c>
      <c r="BK108" s="216">
        <f>ROUND(I108*H108,2)</f>
        <v>0</v>
      </c>
      <c r="BL108" s="16" t="s">
        <v>198</v>
      </c>
      <c r="BM108" s="215" t="s">
        <v>371</v>
      </c>
    </row>
    <row r="109" s="2" customFormat="1">
      <c r="A109" s="37"/>
      <c r="B109" s="38"/>
      <c r="C109" s="39"/>
      <c r="D109" s="227" t="s">
        <v>147</v>
      </c>
      <c r="E109" s="39"/>
      <c r="F109" s="228" t="s">
        <v>372</v>
      </c>
      <c r="G109" s="39"/>
      <c r="H109" s="39"/>
      <c r="I109" s="229"/>
      <c r="J109" s="39"/>
      <c r="K109" s="39"/>
      <c r="L109" s="43"/>
      <c r="M109" s="230"/>
      <c r="N109" s="23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147</v>
      </c>
      <c r="AU109" s="16" t="s">
        <v>76</v>
      </c>
    </row>
    <row r="110" s="2" customFormat="1" ht="16.5" customHeight="1">
      <c r="A110" s="37"/>
      <c r="B110" s="38"/>
      <c r="C110" s="204" t="s">
        <v>7</v>
      </c>
      <c r="D110" s="204" t="s">
        <v>129</v>
      </c>
      <c r="E110" s="205" t="s">
        <v>368</v>
      </c>
      <c r="F110" s="206" t="s">
        <v>369</v>
      </c>
      <c r="G110" s="207" t="s">
        <v>370</v>
      </c>
      <c r="H110" s="208">
        <v>10</v>
      </c>
      <c r="I110" s="209"/>
      <c r="J110" s="210">
        <f>ROUND(I110*H110,2)</f>
        <v>0</v>
      </c>
      <c r="K110" s="206" t="s">
        <v>133</v>
      </c>
      <c r="L110" s="43"/>
      <c r="M110" s="211" t="s">
        <v>19</v>
      </c>
      <c r="N110" s="212" t="s">
        <v>40</v>
      </c>
      <c r="O110" s="83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198</v>
      </c>
      <c r="AT110" s="215" t="s">
        <v>129</v>
      </c>
      <c r="AU110" s="215" t="s">
        <v>76</v>
      </c>
      <c r="AY110" s="16" t="s">
        <v>128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76</v>
      </c>
      <c r="BK110" s="216">
        <f>ROUND(I110*H110,2)</f>
        <v>0</v>
      </c>
      <c r="BL110" s="16" t="s">
        <v>198</v>
      </c>
      <c r="BM110" s="215" t="s">
        <v>373</v>
      </c>
    </row>
    <row r="111" s="2" customFormat="1">
      <c r="A111" s="37"/>
      <c r="B111" s="38"/>
      <c r="C111" s="39"/>
      <c r="D111" s="227" t="s">
        <v>147</v>
      </c>
      <c r="E111" s="39"/>
      <c r="F111" s="228" t="s">
        <v>374</v>
      </c>
      <c r="G111" s="39"/>
      <c r="H111" s="39"/>
      <c r="I111" s="229"/>
      <c r="J111" s="39"/>
      <c r="K111" s="39"/>
      <c r="L111" s="43"/>
      <c r="M111" s="230"/>
      <c r="N111" s="23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147</v>
      </c>
      <c r="AU111" s="16" t="s">
        <v>76</v>
      </c>
    </row>
    <row r="112" s="2" customFormat="1" ht="24.15" customHeight="1">
      <c r="A112" s="37"/>
      <c r="B112" s="38"/>
      <c r="C112" s="204" t="s">
        <v>224</v>
      </c>
      <c r="D112" s="204" t="s">
        <v>129</v>
      </c>
      <c r="E112" s="205" t="s">
        <v>375</v>
      </c>
      <c r="F112" s="206" t="s">
        <v>376</v>
      </c>
      <c r="G112" s="207" t="s">
        <v>370</v>
      </c>
      <c r="H112" s="208">
        <v>20</v>
      </c>
      <c r="I112" s="209"/>
      <c r="J112" s="210">
        <f>ROUND(I112*H112,2)</f>
        <v>0</v>
      </c>
      <c r="K112" s="206" t="s">
        <v>133</v>
      </c>
      <c r="L112" s="43"/>
      <c r="M112" s="211" t="s">
        <v>19</v>
      </c>
      <c r="N112" s="212" t="s">
        <v>40</v>
      </c>
      <c r="O112" s="83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198</v>
      </c>
      <c r="AT112" s="215" t="s">
        <v>129</v>
      </c>
      <c r="AU112" s="215" t="s">
        <v>76</v>
      </c>
      <c r="AY112" s="16" t="s">
        <v>128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76</v>
      </c>
      <c r="BK112" s="216">
        <f>ROUND(I112*H112,2)</f>
        <v>0</v>
      </c>
      <c r="BL112" s="16" t="s">
        <v>198</v>
      </c>
      <c r="BM112" s="215" t="s">
        <v>377</v>
      </c>
    </row>
    <row r="113" s="2" customFormat="1" ht="21.75" customHeight="1">
      <c r="A113" s="37"/>
      <c r="B113" s="38"/>
      <c r="C113" s="204" t="s">
        <v>228</v>
      </c>
      <c r="D113" s="204" t="s">
        <v>129</v>
      </c>
      <c r="E113" s="205" t="s">
        <v>444</v>
      </c>
      <c r="F113" s="206" t="s">
        <v>445</v>
      </c>
      <c r="G113" s="207" t="s">
        <v>132</v>
      </c>
      <c r="H113" s="208">
        <v>4</v>
      </c>
      <c r="I113" s="209"/>
      <c r="J113" s="210">
        <f>ROUND(I113*H113,2)</f>
        <v>0</v>
      </c>
      <c r="K113" s="206" t="s">
        <v>133</v>
      </c>
      <c r="L113" s="43"/>
      <c r="M113" s="211" t="s">
        <v>19</v>
      </c>
      <c r="N113" s="212" t="s">
        <v>40</v>
      </c>
      <c r="O113" s="83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198</v>
      </c>
      <c r="AT113" s="215" t="s">
        <v>129</v>
      </c>
      <c r="AU113" s="215" t="s">
        <v>76</v>
      </c>
      <c r="AY113" s="16" t="s">
        <v>128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76</v>
      </c>
      <c r="BK113" s="216">
        <f>ROUND(I113*H113,2)</f>
        <v>0</v>
      </c>
      <c r="BL113" s="16" t="s">
        <v>198</v>
      </c>
      <c r="BM113" s="215" t="s">
        <v>446</v>
      </c>
    </row>
    <row r="114" s="2" customFormat="1" ht="21.75" customHeight="1">
      <c r="A114" s="37"/>
      <c r="B114" s="38"/>
      <c r="C114" s="204" t="s">
        <v>232</v>
      </c>
      <c r="D114" s="204" t="s">
        <v>129</v>
      </c>
      <c r="E114" s="205" t="s">
        <v>378</v>
      </c>
      <c r="F114" s="206" t="s">
        <v>379</v>
      </c>
      <c r="G114" s="207" t="s">
        <v>132</v>
      </c>
      <c r="H114" s="208">
        <v>1</v>
      </c>
      <c r="I114" s="209"/>
      <c r="J114" s="210">
        <f>ROUND(I114*H114,2)</f>
        <v>0</v>
      </c>
      <c r="K114" s="206" t="s">
        <v>133</v>
      </c>
      <c r="L114" s="43"/>
      <c r="M114" s="211" t="s">
        <v>19</v>
      </c>
      <c r="N114" s="212" t="s">
        <v>40</v>
      </c>
      <c r="O114" s="83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142</v>
      </c>
      <c r="AT114" s="215" t="s">
        <v>129</v>
      </c>
      <c r="AU114" s="215" t="s">
        <v>76</v>
      </c>
      <c r="AY114" s="16" t="s">
        <v>128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76</v>
      </c>
      <c r="BK114" s="216">
        <f>ROUND(I114*H114,2)</f>
        <v>0</v>
      </c>
      <c r="BL114" s="16" t="s">
        <v>142</v>
      </c>
      <c r="BM114" s="215" t="s">
        <v>380</v>
      </c>
    </row>
    <row r="115" s="2" customFormat="1" ht="55.5" customHeight="1">
      <c r="A115" s="37"/>
      <c r="B115" s="38"/>
      <c r="C115" s="204" t="s">
        <v>390</v>
      </c>
      <c r="D115" s="204" t="s">
        <v>129</v>
      </c>
      <c r="E115" s="205" t="s">
        <v>381</v>
      </c>
      <c r="F115" s="206" t="s">
        <v>382</v>
      </c>
      <c r="G115" s="207" t="s">
        <v>132</v>
      </c>
      <c r="H115" s="208">
        <v>1</v>
      </c>
      <c r="I115" s="209"/>
      <c r="J115" s="210">
        <f>ROUND(I115*H115,2)</f>
        <v>0</v>
      </c>
      <c r="K115" s="206" t="s">
        <v>133</v>
      </c>
      <c r="L115" s="43"/>
      <c r="M115" s="211" t="s">
        <v>19</v>
      </c>
      <c r="N115" s="212" t="s">
        <v>40</v>
      </c>
      <c r="O115" s="83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142</v>
      </c>
      <c r="AT115" s="215" t="s">
        <v>129</v>
      </c>
      <c r="AU115" s="215" t="s">
        <v>76</v>
      </c>
      <c r="AY115" s="16" t="s">
        <v>128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76</v>
      </c>
      <c r="BK115" s="216">
        <f>ROUND(I115*H115,2)</f>
        <v>0</v>
      </c>
      <c r="BL115" s="16" t="s">
        <v>142</v>
      </c>
      <c r="BM115" s="215" t="s">
        <v>383</v>
      </c>
    </row>
    <row r="116" s="2" customFormat="1" ht="37.8" customHeight="1">
      <c r="A116" s="37"/>
      <c r="B116" s="38"/>
      <c r="C116" s="204" t="s">
        <v>394</v>
      </c>
      <c r="D116" s="204" t="s">
        <v>129</v>
      </c>
      <c r="E116" s="205" t="s">
        <v>384</v>
      </c>
      <c r="F116" s="206" t="s">
        <v>385</v>
      </c>
      <c r="G116" s="207" t="s">
        <v>132</v>
      </c>
      <c r="H116" s="208">
        <v>1</v>
      </c>
      <c r="I116" s="209"/>
      <c r="J116" s="210">
        <f>ROUND(I116*H116,2)</f>
        <v>0</v>
      </c>
      <c r="K116" s="206" t="s">
        <v>133</v>
      </c>
      <c r="L116" s="43"/>
      <c r="M116" s="211" t="s">
        <v>19</v>
      </c>
      <c r="N116" s="212" t="s">
        <v>40</v>
      </c>
      <c r="O116" s="83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142</v>
      </c>
      <c r="AT116" s="215" t="s">
        <v>129</v>
      </c>
      <c r="AU116" s="215" t="s">
        <v>76</v>
      </c>
      <c r="AY116" s="16" t="s">
        <v>128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76</v>
      </c>
      <c r="BK116" s="216">
        <f>ROUND(I116*H116,2)</f>
        <v>0</v>
      </c>
      <c r="BL116" s="16" t="s">
        <v>142</v>
      </c>
      <c r="BM116" s="215" t="s">
        <v>386</v>
      </c>
    </row>
    <row r="117" s="2" customFormat="1" ht="33" customHeight="1">
      <c r="A117" s="37"/>
      <c r="B117" s="38"/>
      <c r="C117" s="204" t="s">
        <v>398</v>
      </c>
      <c r="D117" s="204" t="s">
        <v>129</v>
      </c>
      <c r="E117" s="205" t="s">
        <v>387</v>
      </c>
      <c r="F117" s="206" t="s">
        <v>388</v>
      </c>
      <c r="G117" s="207" t="s">
        <v>132</v>
      </c>
      <c r="H117" s="208">
        <v>1</v>
      </c>
      <c r="I117" s="209"/>
      <c r="J117" s="210">
        <f>ROUND(I117*H117,2)</f>
        <v>0</v>
      </c>
      <c r="K117" s="206" t="s">
        <v>133</v>
      </c>
      <c r="L117" s="43"/>
      <c r="M117" s="211" t="s">
        <v>19</v>
      </c>
      <c r="N117" s="212" t="s">
        <v>40</v>
      </c>
      <c r="O117" s="83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5" t="s">
        <v>76</v>
      </c>
      <c r="AT117" s="215" t="s">
        <v>129</v>
      </c>
      <c r="AU117" s="215" t="s">
        <v>76</v>
      </c>
      <c r="AY117" s="16" t="s">
        <v>128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76</v>
      </c>
      <c r="BK117" s="216">
        <f>ROUND(I117*H117,2)</f>
        <v>0</v>
      </c>
      <c r="BL117" s="16" t="s">
        <v>76</v>
      </c>
      <c r="BM117" s="215" t="s">
        <v>389</v>
      </c>
    </row>
    <row r="118" s="2" customFormat="1" ht="37.8" customHeight="1">
      <c r="A118" s="37"/>
      <c r="B118" s="38"/>
      <c r="C118" s="204" t="s">
        <v>402</v>
      </c>
      <c r="D118" s="204" t="s">
        <v>129</v>
      </c>
      <c r="E118" s="205" t="s">
        <v>391</v>
      </c>
      <c r="F118" s="206" t="s">
        <v>392</v>
      </c>
      <c r="G118" s="207" t="s">
        <v>132</v>
      </c>
      <c r="H118" s="208">
        <v>3</v>
      </c>
      <c r="I118" s="209"/>
      <c r="J118" s="210">
        <f>ROUND(I118*H118,2)</f>
        <v>0</v>
      </c>
      <c r="K118" s="206" t="s">
        <v>133</v>
      </c>
      <c r="L118" s="43"/>
      <c r="M118" s="211" t="s">
        <v>19</v>
      </c>
      <c r="N118" s="212" t="s">
        <v>40</v>
      </c>
      <c r="O118" s="83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76</v>
      </c>
      <c r="AT118" s="215" t="s">
        <v>129</v>
      </c>
      <c r="AU118" s="215" t="s">
        <v>76</v>
      </c>
      <c r="AY118" s="16" t="s">
        <v>128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76</v>
      </c>
      <c r="BK118" s="216">
        <f>ROUND(I118*H118,2)</f>
        <v>0</v>
      </c>
      <c r="BL118" s="16" t="s">
        <v>76</v>
      </c>
      <c r="BM118" s="215" t="s">
        <v>393</v>
      </c>
    </row>
    <row r="119" s="2" customFormat="1" ht="33" customHeight="1">
      <c r="A119" s="37"/>
      <c r="B119" s="38"/>
      <c r="C119" s="204" t="s">
        <v>406</v>
      </c>
      <c r="D119" s="204" t="s">
        <v>129</v>
      </c>
      <c r="E119" s="205" t="s">
        <v>395</v>
      </c>
      <c r="F119" s="206" t="s">
        <v>396</v>
      </c>
      <c r="G119" s="207" t="s">
        <v>132</v>
      </c>
      <c r="H119" s="208">
        <v>1</v>
      </c>
      <c r="I119" s="209"/>
      <c r="J119" s="210">
        <f>ROUND(I119*H119,2)</f>
        <v>0</v>
      </c>
      <c r="K119" s="206" t="s">
        <v>133</v>
      </c>
      <c r="L119" s="43"/>
      <c r="M119" s="211" t="s">
        <v>19</v>
      </c>
      <c r="N119" s="212" t="s">
        <v>40</v>
      </c>
      <c r="O119" s="83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76</v>
      </c>
      <c r="AT119" s="215" t="s">
        <v>129</v>
      </c>
      <c r="AU119" s="215" t="s">
        <v>76</v>
      </c>
      <c r="AY119" s="16" t="s">
        <v>128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76</v>
      </c>
      <c r="BK119" s="216">
        <f>ROUND(I119*H119,2)</f>
        <v>0</v>
      </c>
      <c r="BL119" s="16" t="s">
        <v>76</v>
      </c>
      <c r="BM119" s="215" t="s">
        <v>397</v>
      </c>
    </row>
    <row r="120" s="2" customFormat="1" ht="33" customHeight="1">
      <c r="A120" s="37"/>
      <c r="B120" s="38"/>
      <c r="C120" s="204" t="s">
        <v>410</v>
      </c>
      <c r="D120" s="204" t="s">
        <v>129</v>
      </c>
      <c r="E120" s="205" t="s">
        <v>399</v>
      </c>
      <c r="F120" s="206" t="s">
        <v>400</v>
      </c>
      <c r="G120" s="207" t="s">
        <v>132</v>
      </c>
      <c r="H120" s="208">
        <v>3</v>
      </c>
      <c r="I120" s="209"/>
      <c r="J120" s="210">
        <f>ROUND(I120*H120,2)</f>
        <v>0</v>
      </c>
      <c r="K120" s="206" t="s">
        <v>133</v>
      </c>
      <c r="L120" s="43"/>
      <c r="M120" s="211" t="s">
        <v>19</v>
      </c>
      <c r="N120" s="212" t="s">
        <v>40</v>
      </c>
      <c r="O120" s="83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76</v>
      </c>
      <c r="AT120" s="215" t="s">
        <v>129</v>
      </c>
      <c r="AU120" s="215" t="s">
        <v>76</v>
      </c>
      <c r="AY120" s="16" t="s">
        <v>128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76</v>
      </c>
      <c r="BK120" s="216">
        <f>ROUND(I120*H120,2)</f>
        <v>0</v>
      </c>
      <c r="BL120" s="16" t="s">
        <v>76</v>
      </c>
      <c r="BM120" s="215" t="s">
        <v>401</v>
      </c>
    </row>
    <row r="121" s="2" customFormat="1" ht="44.25" customHeight="1">
      <c r="A121" s="37"/>
      <c r="B121" s="38"/>
      <c r="C121" s="204" t="s">
        <v>447</v>
      </c>
      <c r="D121" s="204" t="s">
        <v>129</v>
      </c>
      <c r="E121" s="205" t="s">
        <v>403</v>
      </c>
      <c r="F121" s="206" t="s">
        <v>404</v>
      </c>
      <c r="G121" s="207" t="s">
        <v>132</v>
      </c>
      <c r="H121" s="208">
        <v>1</v>
      </c>
      <c r="I121" s="209"/>
      <c r="J121" s="210">
        <f>ROUND(I121*H121,2)</f>
        <v>0</v>
      </c>
      <c r="K121" s="206" t="s">
        <v>133</v>
      </c>
      <c r="L121" s="43"/>
      <c r="M121" s="211" t="s">
        <v>19</v>
      </c>
      <c r="N121" s="212" t="s">
        <v>40</v>
      </c>
      <c r="O121" s="83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5" t="s">
        <v>76</v>
      </c>
      <c r="AT121" s="215" t="s">
        <v>129</v>
      </c>
      <c r="AU121" s="215" t="s">
        <v>76</v>
      </c>
      <c r="AY121" s="16" t="s">
        <v>128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76</v>
      </c>
      <c r="BK121" s="216">
        <f>ROUND(I121*H121,2)</f>
        <v>0</v>
      </c>
      <c r="BL121" s="16" t="s">
        <v>76</v>
      </c>
      <c r="BM121" s="215" t="s">
        <v>405</v>
      </c>
    </row>
    <row r="122" s="2" customFormat="1" ht="66.75" customHeight="1">
      <c r="A122" s="37"/>
      <c r="B122" s="38"/>
      <c r="C122" s="204" t="s">
        <v>448</v>
      </c>
      <c r="D122" s="204" t="s">
        <v>129</v>
      </c>
      <c r="E122" s="205" t="s">
        <v>407</v>
      </c>
      <c r="F122" s="206" t="s">
        <v>408</v>
      </c>
      <c r="G122" s="207" t="s">
        <v>132</v>
      </c>
      <c r="H122" s="208">
        <v>1</v>
      </c>
      <c r="I122" s="209"/>
      <c r="J122" s="210">
        <f>ROUND(I122*H122,2)</f>
        <v>0</v>
      </c>
      <c r="K122" s="206" t="s">
        <v>133</v>
      </c>
      <c r="L122" s="43"/>
      <c r="M122" s="211" t="s">
        <v>19</v>
      </c>
      <c r="N122" s="212" t="s">
        <v>40</v>
      </c>
      <c r="O122" s="83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76</v>
      </c>
      <c r="AT122" s="215" t="s">
        <v>129</v>
      </c>
      <c r="AU122" s="215" t="s">
        <v>76</v>
      </c>
      <c r="AY122" s="16" t="s">
        <v>128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76</v>
      </c>
      <c r="BK122" s="216">
        <f>ROUND(I122*H122,2)</f>
        <v>0</v>
      </c>
      <c r="BL122" s="16" t="s">
        <v>76</v>
      </c>
      <c r="BM122" s="215" t="s">
        <v>409</v>
      </c>
    </row>
    <row r="123" s="2" customFormat="1" ht="24.15" customHeight="1">
      <c r="A123" s="37"/>
      <c r="B123" s="38"/>
      <c r="C123" s="204" t="s">
        <v>449</v>
      </c>
      <c r="D123" s="204" t="s">
        <v>129</v>
      </c>
      <c r="E123" s="205" t="s">
        <v>411</v>
      </c>
      <c r="F123" s="206" t="s">
        <v>412</v>
      </c>
      <c r="G123" s="207" t="s">
        <v>132</v>
      </c>
      <c r="H123" s="208">
        <v>1</v>
      </c>
      <c r="I123" s="209"/>
      <c r="J123" s="210">
        <f>ROUND(I123*H123,2)</f>
        <v>0</v>
      </c>
      <c r="K123" s="206" t="s">
        <v>133</v>
      </c>
      <c r="L123" s="43"/>
      <c r="M123" s="211" t="s">
        <v>19</v>
      </c>
      <c r="N123" s="212" t="s">
        <v>40</v>
      </c>
      <c r="O123" s="83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5" t="s">
        <v>76</v>
      </c>
      <c r="AT123" s="215" t="s">
        <v>129</v>
      </c>
      <c r="AU123" s="215" t="s">
        <v>76</v>
      </c>
      <c r="AY123" s="16" t="s">
        <v>128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76</v>
      </c>
      <c r="BK123" s="216">
        <f>ROUND(I123*H123,2)</f>
        <v>0</v>
      </c>
      <c r="BL123" s="16" t="s">
        <v>76</v>
      </c>
      <c r="BM123" s="215" t="s">
        <v>413</v>
      </c>
    </row>
    <row r="124" s="2" customFormat="1" ht="49.05" customHeight="1">
      <c r="A124" s="37"/>
      <c r="B124" s="38"/>
      <c r="C124" s="204" t="s">
        <v>450</v>
      </c>
      <c r="D124" s="204" t="s">
        <v>129</v>
      </c>
      <c r="E124" s="205" t="s">
        <v>451</v>
      </c>
      <c r="F124" s="206" t="s">
        <v>452</v>
      </c>
      <c r="G124" s="207" t="s">
        <v>132</v>
      </c>
      <c r="H124" s="208">
        <v>1</v>
      </c>
      <c r="I124" s="209"/>
      <c r="J124" s="210">
        <f>ROUND(I124*H124,2)</f>
        <v>0</v>
      </c>
      <c r="K124" s="206" t="s">
        <v>133</v>
      </c>
      <c r="L124" s="43"/>
      <c r="M124" s="211" t="s">
        <v>19</v>
      </c>
      <c r="N124" s="212" t="s">
        <v>40</v>
      </c>
      <c r="O124" s="83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5" t="s">
        <v>76</v>
      </c>
      <c r="AT124" s="215" t="s">
        <v>129</v>
      </c>
      <c r="AU124" s="215" t="s">
        <v>76</v>
      </c>
      <c r="AY124" s="16" t="s">
        <v>128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76</v>
      </c>
      <c r="BK124" s="216">
        <f>ROUND(I124*H124,2)</f>
        <v>0</v>
      </c>
      <c r="BL124" s="16" t="s">
        <v>76</v>
      </c>
      <c r="BM124" s="215" t="s">
        <v>453</v>
      </c>
    </row>
    <row r="125" s="2" customFormat="1">
      <c r="A125" s="37"/>
      <c r="B125" s="38"/>
      <c r="C125" s="39"/>
      <c r="D125" s="227" t="s">
        <v>147</v>
      </c>
      <c r="E125" s="39"/>
      <c r="F125" s="228" t="s">
        <v>454</v>
      </c>
      <c r="G125" s="39"/>
      <c r="H125" s="39"/>
      <c r="I125" s="229"/>
      <c r="J125" s="39"/>
      <c r="K125" s="39"/>
      <c r="L125" s="43"/>
      <c r="M125" s="261"/>
      <c r="N125" s="262"/>
      <c r="O125" s="256"/>
      <c r="P125" s="256"/>
      <c r="Q125" s="256"/>
      <c r="R125" s="256"/>
      <c r="S125" s="256"/>
      <c r="T125" s="263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147</v>
      </c>
      <c r="AU125" s="16" t="s">
        <v>76</v>
      </c>
    </row>
    <row r="126" s="2" customFormat="1" ht="6.96" customHeight="1">
      <c r="A126" s="37"/>
      <c r="B126" s="58"/>
      <c r="C126" s="59"/>
      <c r="D126" s="59"/>
      <c r="E126" s="59"/>
      <c r="F126" s="59"/>
      <c r="G126" s="59"/>
      <c r="H126" s="59"/>
      <c r="I126" s="59"/>
      <c r="J126" s="59"/>
      <c r="K126" s="59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F0kg/ss1B4KkcqSEuMYKEeHUQNdlJV07bYPGJuDs+oEFQOAvO74iwEJ7CF+JaFbLd8QpZ56PljCWF9ylhegsdQ==" hashValue="xu1WuA1dNTOhY2zJr/QWtsqNB+1MklOhTo+Ko3FnnJ0lj+tBJLVER6Vyq5R5yzAIDH3Zlj3rgiChOh4fhZPhIA==" algorithmName="SHA-512" password="CC35"/>
  <autoFilter ref="C85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trati Přerov - Břeclav - 1.etapa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455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456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26. 8. 2021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ROUND((SUM(BE86:BE92)),  2)</f>
        <v>0</v>
      </c>
      <c r="G35" s="37"/>
      <c r="H35" s="37"/>
      <c r="I35" s="156">
        <v>0.20999999999999999</v>
      </c>
      <c r="J35" s="155">
        <f>ROUND(((SUM(BE86:BE92))*I35),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ROUND((SUM(BF86:BF92)),  2)</f>
        <v>0</v>
      </c>
      <c r="G36" s="37"/>
      <c r="H36" s="37"/>
      <c r="I36" s="156">
        <v>0.14999999999999999</v>
      </c>
      <c r="J36" s="155">
        <f>ROUND(((SUM(BF86:BF92))*I36),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ROUND((SUM(BG86:BG92)),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ROUND((SUM(BH86:BH92)),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ROUND((SUM(BI86:BI92)),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trati Přerov - Břeclav - 1.etapa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455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PS 01 - PZS km 88,540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26. 8. 2021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9" customFormat="1" ht="24.96" customHeight="1">
      <c r="A64" s="9"/>
      <c r="B64" s="173"/>
      <c r="C64" s="174"/>
      <c r="D64" s="175" t="s">
        <v>457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112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8" t="str">
        <f>E7</f>
        <v>Oprava PZS na trati Přerov - Břeclav - 1.etapa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103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455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PS 01 - PZS km 88,540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1" t="str">
        <f>IF(J14="","",J14)</f>
        <v>26. 8. 2021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 xml:space="preserve"> </v>
      </c>
      <c r="G82" s="39"/>
      <c r="H82" s="39"/>
      <c r="I82" s="31" t="s">
        <v>30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IF(E20="","",E20)</f>
        <v>Vyplň údaj</v>
      </c>
      <c r="G83" s="39"/>
      <c r="H83" s="39"/>
      <c r="I83" s="31" t="s">
        <v>32</v>
      </c>
      <c r="J83" s="35" t="str">
        <f>E26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113</v>
      </c>
      <c r="D85" s="182" t="s">
        <v>54</v>
      </c>
      <c r="E85" s="182" t="s">
        <v>50</v>
      </c>
      <c r="F85" s="182" t="s">
        <v>51</v>
      </c>
      <c r="G85" s="182" t="s">
        <v>114</v>
      </c>
      <c r="H85" s="182" t="s">
        <v>115</v>
      </c>
      <c r="I85" s="182" t="s">
        <v>116</v>
      </c>
      <c r="J85" s="182" t="s">
        <v>109</v>
      </c>
      <c r="K85" s="183" t="s">
        <v>117</v>
      </c>
      <c r="L85" s="184"/>
      <c r="M85" s="91" t="s">
        <v>19</v>
      </c>
      <c r="N85" s="92" t="s">
        <v>39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110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68</v>
      </c>
      <c r="E87" s="193" t="s">
        <v>458</v>
      </c>
      <c r="F87" s="193" t="s">
        <v>459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SUM(P88:P92)</f>
        <v>0</v>
      </c>
      <c r="Q87" s="198"/>
      <c r="R87" s="199">
        <f>SUM(R88:R92)</f>
        <v>0</v>
      </c>
      <c r="S87" s="198"/>
      <c r="T87" s="200">
        <f>SUM(T88:T92)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149</v>
      </c>
      <c r="AT87" s="202" t="s">
        <v>68</v>
      </c>
      <c r="AU87" s="202" t="s">
        <v>69</v>
      </c>
      <c r="AY87" s="201" t="s">
        <v>128</v>
      </c>
      <c r="BK87" s="203">
        <f>SUM(BK88:BK92)</f>
        <v>0</v>
      </c>
    </row>
    <row r="88" s="2" customFormat="1" ht="21.75" customHeight="1">
      <c r="A88" s="37"/>
      <c r="B88" s="38"/>
      <c r="C88" s="204" t="s">
        <v>76</v>
      </c>
      <c r="D88" s="204" t="s">
        <v>129</v>
      </c>
      <c r="E88" s="205" t="s">
        <v>460</v>
      </c>
      <c r="F88" s="206" t="s">
        <v>461</v>
      </c>
      <c r="G88" s="207" t="s">
        <v>462</v>
      </c>
      <c r="H88" s="266"/>
      <c r="I88" s="209"/>
      <c r="J88" s="210">
        <f>ROUND(I88*H88,2)</f>
        <v>0</v>
      </c>
      <c r="K88" s="206" t="s">
        <v>133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127</v>
      </c>
      <c r="AT88" s="215" t="s">
        <v>129</v>
      </c>
      <c r="AU88" s="215" t="s">
        <v>76</v>
      </c>
      <c r="AY88" s="16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127</v>
      </c>
      <c r="BM88" s="215" t="s">
        <v>463</v>
      </c>
    </row>
    <row r="89" s="2" customFormat="1" ht="49.05" customHeight="1">
      <c r="A89" s="37"/>
      <c r="B89" s="38"/>
      <c r="C89" s="204" t="s">
        <v>78</v>
      </c>
      <c r="D89" s="204" t="s">
        <v>129</v>
      </c>
      <c r="E89" s="205" t="s">
        <v>464</v>
      </c>
      <c r="F89" s="206" t="s">
        <v>465</v>
      </c>
      <c r="G89" s="207" t="s">
        <v>462</v>
      </c>
      <c r="H89" s="266"/>
      <c r="I89" s="209"/>
      <c r="J89" s="210">
        <f>ROUND(I89*H89,2)</f>
        <v>0</v>
      </c>
      <c r="K89" s="206" t="s">
        <v>133</v>
      </c>
      <c r="L89" s="43"/>
      <c r="M89" s="211" t="s">
        <v>19</v>
      </c>
      <c r="N89" s="212" t="s">
        <v>40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127</v>
      </c>
      <c r="AT89" s="215" t="s">
        <v>129</v>
      </c>
      <c r="AU89" s="215" t="s">
        <v>76</v>
      </c>
      <c r="AY89" s="16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76</v>
      </c>
      <c r="BK89" s="216">
        <f>ROUND(I89*H89,2)</f>
        <v>0</v>
      </c>
      <c r="BL89" s="16" t="s">
        <v>127</v>
      </c>
      <c r="BM89" s="215" t="s">
        <v>466</v>
      </c>
    </row>
    <row r="90" s="2" customFormat="1">
      <c r="A90" s="37"/>
      <c r="B90" s="38"/>
      <c r="C90" s="39"/>
      <c r="D90" s="227" t="s">
        <v>147</v>
      </c>
      <c r="E90" s="39"/>
      <c r="F90" s="228" t="s">
        <v>467</v>
      </c>
      <c r="G90" s="39"/>
      <c r="H90" s="39"/>
      <c r="I90" s="229"/>
      <c r="J90" s="39"/>
      <c r="K90" s="39"/>
      <c r="L90" s="43"/>
      <c r="M90" s="230"/>
      <c r="N90" s="23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147</v>
      </c>
      <c r="AU90" s="16" t="s">
        <v>76</v>
      </c>
    </row>
    <row r="91" s="2" customFormat="1" ht="16.5" customHeight="1">
      <c r="A91" s="37"/>
      <c r="B91" s="38"/>
      <c r="C91" s="204" t="s">
        <v>138</v>
      </c>
      <c r="D91" s="204" t="s">
        <v>129</v>
      </c>
      <c r="E91" s="205" t="s">
        <v>468</v>
      </c>
      <c r="F91" s="206" t="s">
        <v>469</v>
      </c>
      <c r="G91" s="207" t="s">
        <v>462</v>
      </c>
      <c r="H91" s="266"/>
      <c r="I91" s="209"/>
      <c r="J91" s="210">
        <f>ROUND(I91*H91,2)</f>
        <v>0</v>
      </c>
      <c r="K91" s="206" t="s">
        <v>133</v>
      </c>
      <c r="L91" s="43"/>
      <c r="M91" s="211" t="s">
        <v>19</v>
      </c>
      <c r="N91" s="212" t="s">
        <v>40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76</v>
      </c>
      <c r="AT91" s="215" t="s">
        <v>129</v>
      </c>
      <c r="AU91" s="215" t="s">
        <v>76</v>
      </c>
      <c r="AY91" s="16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76</v>
      </c>
      <c r="BK91" s="216">
        <f>ROUND(I91*H91,2)</f>
        <v>0</v>
      </c>
      <c r="BL91" s="16" t="s">
        <v>76</v>
      </c>
      <c r="BM91" s="215" t="s">
        <v>470</v>
      </c>
    </row>
    <row r="92" s="2" customFormat="1" ht="16.5" customHeight="1">
      <c r="A92" s="37"/>
      <c r="B92" s="38"/>
      <c r="C92" s="204" t="s">
        <v>127</v>
      </c>
      <c r="D92" s="204" t="s">
        <v>129</v>
      </c>
      <c r="E92" s="205" t="s">
        <v>471</v>
      </c>
      <c r="F92" s="206" t="s">
        <v>472</v>
      </c>
      <c r="G92" s="207" t="s">
        <v>462</v>
      </c>
      <c r="H92" s="266"/>
      <c r="I92" s="209"/>
      <c r="J92" s="210">
        <f>ROUND(I92*H92,2)</f>
        <v>0</v>
      </c>
      <c r="K92" s="206" t="s">
        <v>133</v>
      </c>
      <c r="L92" s="43"/>
      <c r="M92" s="264" t="s">
        <v>19</v>
      </c>
      <c r="N92" s="265" t="s">
        <v>40</v>
      </c>
      <c r="O92" s="256"/>
      <c r="P92" s="257">
        <f>O92*H92</f>
        <v>0</v>
      </c>
      <c r="Q92" s="257">
        <v>0</v>
      </c>
      <c r="R92" s="257">
        <f>Q92*H92</f>
        <v>0</v>
      </c>
      <c r="S92" s="257">
        <v>0</v>
      </c>
      <c r="T92" s="25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76</v>
      </c>
      <c r="AT92" s="215" t="s">
        <v>129</v>
      </c>
      <c r="AU92" s="215" t="s">
        <v>76</v>
      </c>
      <c r="AY92" s="16" t="s">
        <v>128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76</v>
      </c>
      <c r="BK92" s="216">
        <f>ROUND(I92*H92,2)</f>
        <v>0</v>
      </c>
      <c r="BL92" s="16" t="s">
        <v>76</v>
      </c>
      <c r="BM92" s="215" t="s">
        <v>473</v>
      </c>
    </row>
    <row r="93" s="2" customFormat="1" ht="6.96" customHeight="1">
      <c r="A93" s="37"/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43"/>
      <c r="M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</sheetData>
  <sheetProtection sheet="1" autoFilter="0" formatColumns="0" formatRows="0" objects="1" scenarios="1" spinCount="100000" saltValue="OqeL3Jv3VVYgmrHbj0O6E7S8+t9rYTp7jTScrL1xvgFg8UtLeV3bXFCOdMq4ral+oVT9GHrHgIVEkBL36YBX0g==" hashValue="M92ayvcWl3zD86k9dzaX2GQlVA5Yg/j7FkHIexlFIk6pt8unY8T90FdL1Ht5GVQxJv/hXG1PLWlgooDHD4TVcw==" algorithmName="SHA-512" password="CC35"/>
  <autoFilter ref="C85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trati Přerov - Břeclav - 1.etapa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455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474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26. 8. 2021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ROUND((SUM(BE86:BE92)),  2)</f>
        <v>0</v>
      </c>
      <c r="G35" s="37"/>
      <c r="H35" s="37"/>
      <c r="I35" s="156">
        <v>0.20999999999999999</v>
      </c>
      <c r="J35" s="155">
        <f>ROUND(((SUM(BE86:BE92))*I35),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ROUND((SUM(BF86:BF92)),  2)</f>
        <v>0</v>
      </c>
      <c r="G36" s="37"/>
      <c r="H36" s="37"/>
      <c r="I36" s="156">
        <v>0.14999999999999999</v>
      </c>
      <c r="J36" s="155">
        <f>ROUND(((SUM(BF86:BF92))*I36),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ROUND((SUM(BG86:BG92)),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ROUND((SUM(BH86:BH92)),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ROUND((SUM(BI86:BI92)),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trati Přerov - Břeclav - 1.etapa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455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PS 02 - PZS km 122,412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26. 8. 2021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9" customFormat="1" ht="24.96" customHeight="1">
      <c r="A64" s="9"/>
      <c r="B64" s="173"/>
      <c r="C64" s="174"/>
      <c r="D64" s="175" t="s">
        <v>457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112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8" t="str">
        <f>E7</f>
        <v>Oprava PZS na trati Přerov - Břeclav - 1.etapa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103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455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105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PS 02 - PZS km 122,412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1" t="str">
        <f>IF(J14="","",J14)</f>
        <v>26. 8. 2021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 xml:space="preserve"> </v>
      </c>
      <c r="G82" s="39"/>
      <c r="H82" s="39"/>
      <c r="I82" s="31" t="s">
        <v>30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IF(E20="","",E20)</f>
        <v>Vyplň údaj</v>
      </c>
      <c r="G83" s="39"/>
      <c r="H83" s="39"/>
      <c r="I83" s="31" t="s">
        <v>32</v>
      </c>
      <c r="J83" s="35" t="str">
        <f>E26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113</v>
      </c>
      <c r="D85" s="182" t="s">
        <v>54</v>
      </c>
      <c r="E85" s="182" t="s">
        <v>50</v>
      </c>
      <c r="F85" s="182" t="s">
        <v>51</v>
      </c>
      <c r="G85" s="182" t="s">
        <v>114</v>
      </c>
      <c r="H85" s="182" t="s">
        <v>115</v>
      </c>
      <c r="I85" s="182" t="s">
        <v>116</v>
      </c>
      <c r="J85" s="182" t="s">
        <v>109</v>
      </c>
      <c r="K85" s="183" t="s">
        <v>117</v>
      </c>
      <c r="L85" s="184"/>
      <c r="M85" s="91" t="s">
        <v>19</v>
      </c>
      <c r="N85" s="92" t="s">
        <v>39</v>
      </c>
      <c r="O85" s="92" t="s">
        <v>118</v>
      </c>
      <c r="P85" s="92" t="s">
        <v>119</v>
      </c>
      <c r="Q85" s="92" t="s">
        <v>120</v>
      </c>
      <c r="R85" s="92" t="s">
        <v>121</v>
      </c>
      <c r="S85" s="92" t="s">
        <v>122</v>
      </c>
      <c r="T85" s="93" t="s">
        <v>123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124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110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68</v>
      </c>
      <c r="E87" s="193" t="s">
        <v>458</v>
      </c>
      <c r="F87" s="193" t="s">
        <v>459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SUM(P88:P92)</f>
        <v>0</v>
      </c>
      <c r="Q87" s="198"/>
      <c r="R87" s="199">
        <f>SUM(R88:R92)</f>
        <v>0</v>
      </c>
      <c r="S87" s="198"/>
      <c r="T87" s="200">
        <f>SUM(T88:T92)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149</v>
      </c>
      <c r="AT87" s="202" t="s">
        <v>68</v>
      </c>
      <c r="AU87" s="202" t="s">
        <v>69</v>
      </c>
      <c r="AY87" s="201" t="s">
        <v>128</v>
      </c>
      <c r="BK87" s="203">
        <f>SUM(BK88:BK92)</f>
        <v>0</v>
      </c>
    </row>
    <row r="88" s="2" customFormat="1" ht="21.75" customHeight="1">
      <c r="A88" s="37"/>
      <c r="B88" s="38"/>
      <c r="C88" s="204" t="s">
        <v>76</v>
      </c>
      <c r="D88" s="204" t="s">
        <v>129</v>
      </c>
      <c r="E88" s="205" t="s">
        <v>460</v>
      </c>
      <c r="F88" s="206" t="s">
        <v>461</v>
      </c>
      <c r="G88" s="207" t="s">
        <v>462</v>
      </c>
      <c r="H88" s="266"/>
      <c r="I88" s="209"/>
      <c r="J88" s="210">
        <f>ROUND(I88*H88,2)</f>
        <v>0</v>
      </c>
      <c r="K88" s="206" t="s">
        <v>133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127</v>
      </c>
      <c r="AT88" s="215" t="s">
        <v>129</v>
      </c>
      <c r="AU88" s="215" t="s">
        <v>76</v>
      </c>
      <c r="AY88" s="16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127</v>
      </c>
      <c r="BM88" s="215" t="s">
        <v>463</v>
      </c>
    </row>
    <row r="89" s="2" customFormat="1" ht="49.05" customHeight="1">
      <c r="A89" s="37"/>
      <c r="B89" s="38"/>
      <c r="C89" s="204" t="s">
        <v>78</v>
      </c>
      <c r="D89" s="204" t="s">
        <v>129</v>
      </c>
      <c r="E89" s="205" t="s">
        <v>464</v>
      </c>
      <c r="F89" s="206" t="s">
        <v>465</v>
      </c>
      <c r="G89" s="207" t="s">
        <v>462</v>
      </c>
      <c r="H89" s="266"/>
      <c r="I89" s="209"/>
      <c r="J89" s="210">
        <f>ROUND(I89*H89,2)</f>
        <v>0</v>
      </c>
      <c r="K89" s="206" t="s">
        <v>133</v>
      </c>
      <c r="L89" s="43"/>
      <c r="M89" s="211" t="s">
        <v>19</v>
      </c>
      <c r="N89" s="212" t="s">
        <v>40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127</v>
      </c>
      <c r="AT89" s="215" t="s">
        <v>129</v>
      </c>
      <c r="AU89" s="215" t="s">
        <v>76</v>
      </c>
      <c r="AY89" s="16" t="s">
        <v>128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76</v>
      </c>
      <c r="BK89" s="216">
        <f>ROUND(I89*H89,2)</f>
        <v>0</v>
      </c>
      <c r="BL89" s="16" t="s">
        <v>127</v>
      </c>
      <c r="BM89" s="215" t="s">
        <v>466</v>
      </c>
    </row>
    <row r="90" s="2" customFormat="1">
      <c r="A90" s="37"/>
      <c r="B90" s="38"/>
      <c r="C90" s="39"/>
      <c r="D90" s="227" t="s">
        <v>147</v>
      </c>
      <c r="E90" s="39"/>
      <c r="F90" s="228" t="s">
        <v>467</v>
      </c>
      <c r="G90" s="39"/>
      <c r="H90" s="39"/>
      <c r="I90" s="229"/>
      <c r="J90" s="39"/>
      <c r="K90" s="39"/>
      <c r="L90" s="43"/>
      <c r="M90" s="230"/>
      <c r="N90" s="23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147</v>
      </c>
      <c r="AU90" s="16" t="s">
        <v>76</v>
      </c>
    </row>
    <row r="91" s="2" customFormat="1" ht="16.5" customHeight="1">
      <c r="A91" s="37"/>
      <c r="B91" s="38"/>
      <c r="C91" s="204" t="s">
        <v>138</v>
      </c>
      <c r="D91" s="204" t="s">
        <v>129</v>
      </c>
      <c r="E91" s="205" t="s">
        <v>468</v>
      </c>
      <c r="F91" s="206" t="s">
        <v>469</v>
      </c>
      <c r="G91" s="207" t="s">
        <v>462</v>
      </c>
      <c r="H91" s="266"/>
      <c r="I91" s="209"/>
      <c r="J91" s="210">
        <f>ROUND(I91*H91,2)</f>
        <v>0</v>
      </c>
      <c r="K91" s="206" t="s">
        <v>133</v>
      </c>
      <c r="L91" s="43"/>
      <c r="M91" s="211" t="s">
        <v>19</v>
      </c>
      <c r="N91" s="212" t="s">
        <v>40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76</v>
      </c>
      <c r="AT91" s="215" t="s">
        <v>129</v>
      </c>
      <c r="AU91" s="215" t="s">
        <v>76</v>
      </c>
      <c r="AY91" s="16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76</v>
      </c>
      <c r="BK91" s="216">
        <f>ROUND(I91*H91,2)</f>
        <v>0</v>
      </c>
      <c r="BL91" s="16" t="s">
        <v>76</v>
      </c>
      <c r="BM91" s="215" t="s">
        <v>470</v>
      </c>
    </row>
    <row r="92" s="2" customFormat="1" ht="16.5" customHeight="1">
      <c r="A92" s="37"/>
      <c r="B92" s="38"/>
      <c r="C92" s="204" t="s">
        <v>127</v>
      </c>
      <c r="D92" s="204" t="s">
        <v>129</v>
      </c>
      <c r="E92" s="205" t="s">
        <v>471</v>
      </c>
      <c r="F92" s="206" t="s">
        <v>472</v>
      </c>
      <c r="G92" s="207" t="s">
        <v>462</v>
      </c>
      <c r="H92" s="266"/>
      <c r="I92" s="209"/>
      <c r="J92" s="210">
        <f>ROUND(I92*H92,2)</f>
        <v>0</v>
      </c>
      <c r="K92" s="206" t="s">
        <v>133</v>
      </c>
      <c r="L92" s="43"/>
      <c r="M92" s="264" t="s">
        <v>19</v>
      </c>
      <c r="N92" s="265" t="s">
        <v>40</v>
      </c>
      <c r="O92" s="256"/>
      <c r="P92" s="257">
        <f>O92*H92</f>
        <v>0</v>
      </c>
      <c r="Q92" s="257">
        <v>0</v>
      </c>
      <c r="R92" s="257">
        <f>Q92*H92</f>
        <v>0</v>
      </c>
      <c r="S92" s="257">
        <v>0</v>
      </c>
      <c r="T92" s="25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76</v>
      </c>
      <c r="AT92" s="215" t="s">
        <v>129</v>
      </c>
      <c r="AU92" s="215" t="s">
        <v>76</v>
      </c>
      <c r="AY92" s="16" t="s">
        <v>128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76</v>
      </c>
      <c r="BK92" s="216">
        <f>ROUND(I92*H92,2)</f>
        <v>0</v>
      </c>
      <c r="BL92" s="16" t="s">
        <v>76</v>
      </c>
      <c r="BM92" s="215" t="s">
        <v>473</v>
      </c>
    </row>
    <row r="93" s="2" customFormat="1" ht="6.96" customHeight="1">
      <c r="A93" s="37"/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43"/>
      <c r="M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</sheetData>
  <sheetProtection sheet="1" autoFilter="0" formatColumns="0" formatRows="0" objects="1" scenarios="1" spinCount="100000" saltValue="wCs5/6pPI9fm2ZSVTwlMKqjNl7qdbpAbP9MBCpLcX9uN2A/KPp6BKB4xz/cYAyWvDWd/g20d4FeYl4X0q/11qQ==" hashValue="lsWTUdKyfkLpXm17WN+IJLsdh0KjQR5dGqKc6ZrYAswmsRk4YjjrZ/OJTzWoxkzNxNKSpJ2HDdi5+YVM0zyqrQ==" algorithmName="SHA-512" password="CC35"/>
  <autoFilter ref="C85:K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2021-09-01T11:24:33Z</dcterms:created>
  <dcterms:modified xsi:type="dcterms:W3CDTF">2021-09-01T11:24:45Z</dcterms:modified>
</cp:coreProperties>
</file>